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4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20" yWindow="-120" windowWidth="20730" windowHeight="11160"/>
  </bookViews>
  <sheets>
    <sheet name="FAS Grado 1" sheetId="2" r:id="rId1"/>
    <sheet name="FAS Grado 2" sheetId="3" r:id="rId2"/>
    <sheet name="FAS Grado 3" sheetId="4" r:id="rId3"/>
    <sheet name="FAS Grado 7" sheetId="5" r:id="rId4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4" i="4"/>
  <c r="E14"/>
  <c r="F14" s="1"/>
  <c r="G14" s="1"/>
  <c r="D12" i="3"/>
  <c r="E12"/>
  <c r="G17" i="4" l="1"/>
  <c r="P11" i="2"/>
  <c r="D16" i="4"/>
  <c r="E16"/>
  <c r="B17"/>
  <c r="F17"/>
  <c r="E18"/>
  <c r="C19"/>
  <c r="B20"/>
  <c r="F20"/>
  <c r="D21"/>
  <c r="C22"/>
  <c r="G22"/>
  <c r="E23"/>
  <c r="D24"/>
  <c r="B25"/>
  <c r="F25"/>
  <c r="E26"/>
  <c r="C27"/>
  <c r="B28"/>
  <c r="F28"/>
  <c r="D29"/>
  <c r="C30"/>
  <c r="G30"/>
  <c r="E31"/>
  <c r="D32"/>
  <c r="B33"/>
  <c r="F33"/>
  <c r="E34"/>
  <c r="C35"/>
  <c r="B36"/>
  <c r="F36"/>
  <c r="D37"/>
  <c r="C38"/>
  <c r="G38"/>
  <c r="E39"/>
  <c r="D40"/>
  <c r="B41"/>
  <c r="F41"/>
  <c r="E42"/>
  <c r="C43"/>
  <c r="B44"/>
  <c r="F44"/>
  <c r="D45"/>
  <c r="C46"/>
  <c r="G46"/>
  <c r="E47"/>
  <c r="D48"/>
  <c r="B49"/>
  <c r="F49"/>
  <c r="E50"/>
  <c r="C51"/>
  <c r="C15"/>
  <c r="D15"/>
  <c r="E15"/>
  <c r="F15"/>
  <c r="G15"/>
  <c r="B15"/>
  <c r="B24" i="5"/>
  <c r="A25"/>
  <c r="C23"/>
  <c r="C24" s="1"/>
  <c r="A17" i="4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A39" s="1"/>
  <c r="A40" s="1"/>
  <c r="A41" s="1"/>
  <c r="A42" s="1"/>
  <c r="A43" s="1"/>
  <c r="A44" s="1"/>
  <c r="A45" s="1"/>
  <c r="A46" s="1"/>
  <c r="A47" s="1"/>
  <c r="A48" s="1"/>
  <c r="A49" s="1"/>
  <c r="A50" s="1"/>
  <c r="A51" s="1"/>
  <c r="B51" s="1"/>
  <c r="A16"/>
  <c r="C16" s="1"/>
  <c r="C14"/>
  <c r="B26" i="3"/>
  <c r="B13"/>
  <c r="A15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14"/>
  <c r="C12"/>
  <c r="C14" s="1"/>
  <c r="B9" i="2"/>
  <c r="E9" s="1"/>
  <c r="A10"/>
  <c r="A11" s="1"/>
  <c r="A12" s="1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B27" s="1"/>
  <c r="C8"/>
  <c r="C9" s="1"/>
  <c r="O15" i="3"/>
  <c r="C13" l="1"/>
  <c r="D13"/>
  <c r="F50" i="4"/>
  <c r="C49"/>
  <c r="F47"/>
  <c r="D46"/>
  <c r="G44"/>
  <c r="D43"/>
  <c r="B42"/>
  <c r="E40"/>
  <c r="B39"/>
  <c r="E37"/>
  <c r="C36"/>
  <c r="F34"/>
  <c r="C33"/>
  <c r="F31"/>
  <c r="D30"/>
  <c r="G28"/>
  <c r="D27"/>
  <c r="B26"/>
  <c r="F23"/>
  <c r="E51"/>
  <c r="D49"/>
  <c r="B48"/>
  <c r="E46"/>
  <c r="D44"/>
  <c r="G42"/>
  <c r="C42"/>
  <c r="F40"/>
  <c r="B40"/>
  <c r="C39"/>
  <c r="E38"/>
  <c r="F37"/>
  <c r="B37"/>
  <c r="D36"/>
  <c r="E35"/>
  <c r="G34"/>
  <c r="C34"/>
  <c r="D33"/>
  <c r="F32"/>
  <c r="B32"/>
  <c r="C31"/>
  <c r="E30"/>
  <c r="F29"/>
  <c r="B29"/>
  <c r="D28"/>
  <c r="E27"/>
  <c r="G26"/>
  <c r="C26"/>
  <c r="D25"/>
  <c r="F24"/>
  <c r="B24"/>
  <c r="C23"/>
  <c r="E22"/>
  <c r="F21"/>
  <c r="B21"/>
  <c r="D20"/>
  <c r="E19"/>
  <c r="G18"/>
  <c r="C18"/>
  <c r="D17"/>
  <c r="F16"/>
  <c r="B16"/>
  <c r="D51"/>
  <c r="B50"/>
  <c r="E48"/>
  <c r="B47"/>
  <c r="E45"/>
  <c r="C44"/>
  <c r="F42"/>
  <c r="C41"/>
  <c r="F39"/>
  <c r="D38"/>
  <c r="G36"/>
  <c r="D35"/>
  <c r="B34"/>
  <c r="E32"/>
  <c r="B31"/>
  <c r="E29"/>
  <c r="C28"/>
  <c r="F26"/>
  <c r="C25"/>
  <c r="E24"/>
  <c r="B23"/>
  <c r="D22"/>
  <c r="E21"/>
  <c r="G20"/>
  <c r="C20"/>
  <c r="D19"/>
  <c r="F18"/>
  <c r="B18"/>
  <c r="C17"/>
  <c r="G50"/>
  <c r="C50"/>
  <c r="F48"/>
  <c r="C47"/>
  <c r="F45"/>
  <c r="B45"/>
  <c r="E43"/>
  <c r="D41"/>
  <c r="F51"/>
  <c r="D50"/>
  <c r="E49"/>
  <c r="G48"/>
  <c r="C48"/>
  <c r="D47"/>
  <c r="F46"/>
  <c r="B46"/>
  <c r="C45"/>
  <c r="E44"/>
  <c r="F43"/>
  <c r="B43"/>
  <c r="D42"/>
  <c r="E41"/>
  <c r="G40"/>
  <c r="C40"/>
  <c r="D39"/>
  <c r="F38"/>
  <c r="B38"/>
  <c r="C37"/>
  <c r="E36"/>
  <c r="F35"/>
  <c r="B35"/>
  <c r="D34"/>
  <c r="E33"/>
  <c r="G32"/>
  <c r="C32"/>
  <c r="D31"/>
  <c r="F30"/>
  <c r="B30"/>
  <c r="C29"/>
  <c r="E28"/>
  <c r="F27"/>
  <c r="B27"/>
  <c r="D26"/>
  <c r="E25"/>
  <c r="G24"/>
  <c r="C24"/>
  <c r="D23"/>
  <c r="F22"/>
  <c r="B22"/>
  <c r="C21"/>
  <c r="E20"/>
  <c r="F19"/>
  <c r="B19"/>
  <c r="D18"/>
  <c r="E17"/>
  <c r="G16"/>
  <c r="G51"/>
  <c r="G49"/>
  <c r="G47"/>
  <c r="G45"/>
  <c r="G43"/>
  <c r="G41"/>
  <c r="G39"/>
  <c r="G37"/>
  <c r="G35"/>
  <c r="G33"/>
  <c r="G31"/>
  <c r="G29"/>
  <c r="G27"/>
  <c r="G25"/>
  <c r="G23"/>
  <c r="G21"/>
  <c r="G19"/>
  <c r="B18" i="2"/>
  <c r="B24"/>
  <c r="B10"/>
  <c r="B16"/>
  <c r="E13" i="3"/>
  <c r="C31"/>
  <c r="B29"/>
  <c r="B20"/>
  <c r="D31"/>
  <c r="C26"/>
  <c r="D23"/>
  <c r="C22"/>
  <c r="D19"/>
  <c r="C18"/>
  <c r="D15"/>
  <c r="B30"/>
  <c r="B25"/>
  <c r="B21"/>
  <c r="B17"/>
  <c r="D30"/>
  <c r="C29"/>
  <c r="C25"/>
  <c r="E23"/>
  <c r="D22"/>
  <c r="C21"/>
  <c r="D18"/>
  <c r="C17"/>
  <c r="D14"/>
  <c r="B22"/>
  <c r="B18"/>
  <c r="B14"/>
  <c r="D29"/>
  <c r="C28"/>
  <c r="D25"/>
  <c r="C24"/>
  <c r="D21"/>
  <c r="C20"/>
  <c r="E18"/>
  <c r="D17"/>
  <c r="C16"/>
  <c r="B24"/>
  <c r="B16"/>
  <c r="C30"/>
  <c r="D27"/>
  <c r="B28"/>
  <c r="G28" s="1"/>
  <c r="B31"/>
  <c r="B27"/>
  <c r="B23"/>
  <c r="B19"/>
  <c r="B15"/>
  <c r="D28"/>
  <c r="C27"/>
  <c r="D24"/>
  <c r="C23"/>
  <c r="D20"/>
  <c r="C19"/>
  <c r="D16"/>
  <c r="C15"/>
  <c r="B26" i="2"/>
  <c r="B20"/>
  <c r="B12"/>
  <c r="B22"/>
  <c r="E22" s="1"/>
  <c r="B14"/>
  <c r="C27"/>
  <c r="C25"/>
  <c r="C21"/>
  <c r="C17"/>
  <c r="C13"/>
  <c r="C23"/>
  <c r="C19"/>
  <c r="C15"/>
  <c r="C11"/>
  <c r="C26"/>
  <c r="C24"/>
  <c r="C22"/>
  <c r="C20"/>
  <c r="C18"/>
  <c r="C16"/>
  <c r="C14"/>
  <c r="C12"/>
  <c r="C10"/>
  <c r="B25"/>
  <c r="B23"/>
  <c r="B21"/>
  <c r="B19"/>
  <c r="B17"/>
  <c r="B15"/>
  <c r="B13"/>
  <c r="B11"/>
  <c r="D23" i="5"/>
  <c r="B25"/>
  <c r="C25"/>
  <c r="A26"/>
  <c r="D25"/>
  <c r="V17" i="4"/>
  <c r="U17"/>
  <c r="T17"/>
  <c r="V16"/>
  <c r="U16"/>
  <c r="T16"/>
  <c r="R16"/>
  <c r="E17" i="3" l="1"/>
  <c r="D26"/>
  <c r="E20"/>
  <c r="E22"/>
  <c r="E27"/>
  <c r="E21"/>
  <c r="E25"/>
  <c r="E26"/>
  <c r="E15"/>
  <c r="E31"/>
  <c r="E28"/>
  <c r="E14"/>
  <c r="E16"/>
  <c r="E29"/>
  <c r="E24"/>
  <c r="E30"/>
  <c r="E19"/>
  <c r="E23" i="5"/>
  <c r="D24"/>
  <c r="A27"/>
  <c r="C26"/>
  <c r="B26"/>
  <c r="E26"/>
  <c r="D26"/>
  <c r="N15" i="3"/>
  <c r="F23" i="5" l="1"/>
  <c r="E24"/>
  <c r="E25"/>
  <c r="A28"/>
  <c r="E27"/>
  <c r="D27"/>
  <c r="B27"/>
  <c r="C27"/>
  <c r="F27"/>
  <c r="B12"/>
  <c r="B13" s="1"/>
  <c r="B14" s="1"/>
  <c r="B7"/>
  <c r="R25"/>
  <c r="G23" l="1"/>
  <c r="F24"/>
  <c r="F25"/>
  <c r="F26"/>
  <c r="A29"/>
  <c r="C28"/>
  <c r="G28"/>
  <c r="B28"/>
  <c r="F28"/>
  <c r="D28"/>
  <c r="E28"/>
  <c r="S16" i="4"/>
  <c r="X15" s="1"/>
  <c r="Q15" i="3"/>
  <c r="P15"/>
  <c r="F9" i="2"/>
  <c r="G14" i="3"/>
  <c r="S24" i="5"/>
  <c r="R24"/>
  <c r="T24"/>
  <c r="U24"/>
  <c r="S25"/>
  <c r="R26"/>
  <c r="J15" i="4"/>
  <c r="I15"/>
  <c r="K15"/>
  <c r="I16"/>
  <c r="G13" i="3"/>
  <c r="G15"/>
  <c r="H23" i="5" l="1"/>
  <c r="G24"/>
  <c r="G25"/>
  <c r="G26"/>
  <c r="G27"/>
  <c r="A30"/>
  <c r="E29"/>
  <c r="D29"/>
  <c r="H29"/>
  <c r="F29"/>
  <c r="C29"/>
  <c r="G29"/>
  <c r="B29"/>
  <c r="T15" i="3"/>
  <c r="F10" i="2"/>
  <c r="V24" i="5"/>
  <c r="T25"/>
  <c r="R27"/>
  <c r="S26"/>
  <c r="I17" i="4"/>
  <c r="J16"/>
  <c r="H13" i="3"/>
  <c r="H14"/>
  <c r="E10" i="2"/>
  <c r="G16" i="3"/>
  <c r="H9" i="2" l="1"/>
  <c r="I23" i="5"/>
  <c r="H24"/>
  <c r="H25"/>
  <c r="H26"/>
  <c r="H27"/>
  <c r="H28"/>
  <c r="A31"/>
  <c r="C30"/>
  <c r="G30"/>
  <c r="B30"/>
  <c r="F30"/>
  <c r="H30"/>
  <c r="E30"/>
  <c r="I30"/>
  <c r="D30"/>
  <c r="T26"/>
  <c r="U25"/>
  <c r="R28"/>
  <c r="S27"/>
  <c r="L15" i="4"/>
  <c r="K16"/>
  <c r="I18"/>
  <c r="J17"/>
  <c r="I13" i="3"/>
  <c r="J13"/>
  <c r="J14"/>
  <c r="I14"/>
  <c r="H15"/>
  <c r="E11" i="2"/>
  <c r="F11"/>
  <c r="G17" i="3"/>
  <c r="J23" i="5" l="1"/>
  <c r="I24"/>
  <c r="I25"/>
  <c r="I26"/>
  <c r="I27"/>
  <c r="I28"/>
  <c r="I29"/>
  <c r="A32"/>
  <c r="E31"/>
  <c r="I31"/>
  <c r="D31"/>
  <c r="H31"/>
  <c r="B31"/>
  <c r="J31"/>
  <c r="C31"/>
  <c r="G31"/>
  <c r="F31"/>
  <c r="W24"/>
  <c r="T27"/>
  <c r="V25"/>
  <c r="R29"/>
  <c r="S28"/>
  <c r="U26"/>
  <c r="N15" i="4"/>
  <c r="M15"/>
  <c r="K17"/>
  <c r="I19"/>
  <c r="J18"/>
  <c r="I15" i="3"/>
  <c r="J15"/>
  <c r="H16"/>
  <c r="E12" i="2"/>
  <c r="F12"/>
  <c r="G18" i="3"/>
  <c r="K23" i="5" l="1"/>
  <c r="J24"/>
  <c r="J25"/>
  <c r="J26"/>
  <c r="J27"/>
  <c r="J28"/>
  <c r="J29"/>
  <c r="J30"/>
  <c r="A33"/>
  <c r="C32"/>
  <c r="G32"/>
  <c r="B32"/>
  <c r="F32"/>
  <c r="J32"/>
  <c r="D32"/>
  <c r="E32"/>
  <c r="I32"/>
  <c r="H32"/>
  <c r="X24"/>
  <c r="U27"/>
  <c r="V26"/>
  <c r="S29"/>
  <c r="R30"/>
  <c r="T28"/>
  <c r="L16" i="4"/>
  <c r="I20"/>
  <c r="J19"/>
  <c r="K18"/>
  <c r="J16" i="3"/>
  <c r="I16"/>
  <c r="H17"/>
  <c r="E13" i="2"/>
  <c r="F13"/>
  <c r="G19" i="3"/>
  <c r="L13" l="1"/>
  <c r="T16" s="1"/>
  <c r="L23" i="5"/>
  <c r="K24"/>
  <c r="K25"/>
  <c r="K26"/>
  <c r="K27"/>
  <c r="K28"/>
  <c r="K29"/>
  <c r="K30"/>
  <c r="K31"/>
  <c r="K32"/>
  <c r="A34"/>
  <c r="E33"/>
  <c r="I33"/>
  <c r="D33"/>
  <c r="H33"/>
  <c r="L33"/>
  <c r="F33"/>
  <c r="C33"/>
  <c r="G33"/>
  <c r="K33"/>
  <c r="B33"/>
  <c r="J33"/>
  <c r="Y24"/>
  <c r="W25"/>
  <c r="U28"/>
  <c r="V27"/>
  <c r="T29"/>
  <c r="R31"/>
  <c r="S30"/>
  <c r="L17" i="4"/>
  <c r="N16"/>
  <c r="M16"/>
  <c r="I21"/>
  <c r="J20"/>
  <c r="K19"/>
  <c r="I17" i="3"/>
  <c r="J17"/>
  <c r="H18"/>
  <c r="E14" i="2"/>
  <c r="F14"/>
  <c r="G20" i="3"/>
  <c r="M23" i="5" l="1"/>
  <c r="L24"/>
  <c r="L25"/>
  <c r="L26"/>
  <c r="L27"/>
  <c r="L28"/>
  <c r="L29"/>
  <c r="L30"/>
  <c r="L31"/>
  <c r="L32"/>
  <c r="A35"/>
  <c r="C34"/>
  <c r="G34"/>
  <c r="K34"/>
  <c r="B34"/>
  <c r="F34"/>
  <c r="J34"/>
  <c r="H34"/>
  <c r="E34"/>
  <c r="I34"/>
  <c r="M34"/>
  <c r="D34"/>
  <c r="L34"/>
  <c r="Z24"/>
  <c r="W26"/>
  <c r="X25"/>
  <c r="R32"/>
  <c r="S31"/>
  <c r="T30"/>
  <c r="V28"/>
  <c r="U29"/>
  <c r="L18" i="4"/>
  <c r="N17"/>
  <c r="M17"/>
  <c r="K20"/>
  <c r="I22"/>
  <c r="J21"/>
  <c r="H19" i="3"/>
  <c r="J18"/>
  <c r="I18"/>
  <c r="E15" i="2"/>
  <c r="F15"/>
  <c r="G21" i="3"/>
  <c r="N23" i="5" l="1"/>
  <c r="N35" s="1"/>
  <c r="M24"/>
  <c r="M25"/>
  <c r="M26"/>
  <c r="M27"/>
  <c r="M28"/>
  <c r="M29"/>
  <c r="M30"/>
  <c r="M31"/>
  <c r="M32"/>
  <c r="M33"/>
  <c r="A36"/>
  <c r="E35"/>
  <c r="I35"/>
  <c r="M35"/>
  <c r="D35"/>
  <c r="H35"/>
  <c r="L35"/>
  <c r="B35"/>
  <c r="J35"/>
  <c r="C35"/>
  <c r="G35"/>
  <c r="K35"/>
  <c r="F35"/>
  <c r="W27"/>
  <c r="Y25"/>
  <c r="AA24"/>
  <c r="X26"/>
  <c r="V29"/>
  <c r="R33"/>
  <c r="S32"/>
  <c r="U30"/>
  <c r="T31"/>
  <c r="L19" i="4"/>
  <c r="N18"/>
  <c r="M18"/>
  <c r="I23"/>
  <c r="J22"/>
  <c r="K21"/>
  <c r="H20" i="3"/>
  <c r="I19"/>
  <c r="J19"/>
  <c r="E16" i="2"/>
  <c r="F16"/>
  <c r="G22" i="3"/>
  <c r="O23" i="5" l="1"/>
  <c r="N24"/>
  <c r="N25"/>
  <c r="N26"/>
  <c r="N27"/>
  <c r="N28"/>
  <c r="N29"/>
  <c r="N30"/>
  <c r="N31"/>
  <c r="N32"/>
  <c r="N33"/>
  <c r="N34"/>
  <c r="A37"/>
  <c r="C36"/>
  <c r="G36"/>
  <c r="K36"/>
  <c r="O36"/>
  <c r="B36"/>
  <c r="F36"/>
  <c r="J36"/>
  <c r="N36"/>
  <c r="D36"/>
  <c r="L36"/>
  <c r="E36"/>
  <c r="I36"/>
  <c r="M36"/>
  <c r="H36"/>
  <c r="Z25"/>
  <c r="AB24"/>
  <c r="X27"/>
  <c r="Y26"/>
  <c r="W28"/>
  <c r="U31"/>
  <c r="T32"/>
  <c r="V30"/>
  <c r="R34"/>
  <c r="S33"/>
  <c r="L20" i="4"/>
  <c r="N19"/>
  <c r="M19"/>
  <c r="I24"/>
  <c r="J23"/>
  <c r="K22"/>
  <c r="H21" i="3"/>
  <c r="J20"/>
  <c r="I20"/>
  <c r="E17" i="2"/>
  <c r="F17"/>
  <c r="G23" i="3"/>
  <c r="O24" i="5" l="1"/>
  <c r="O25"/>
  <c r="O26"/>
  <c r="O27"/>
  <c r="O28"/>
  <c r="O29"/>
  <c r="O30"/>
  <c r="O31"/>
  <c r="O32"/>
  <c r="O33"/>
  <c r="O34"/>
  <c r="O35"/>
  <c r="A38"/>
  <c r="E37"/>
  <c r="I37"/>
  <c r="M37"/>
  <c r="D37"/>
  <c r="H37"/>
  <c r="L37"/>
  <c r="F37"/>
  <c r="N37"/>
  <c r="C37"/>
  <c r="G37"/>
  <c r="K37"/>
  <c r="O37"/>
  <c r="B37"/>
  <c r="J37"/>
  <c r="AC24"/>
  <c r="X28"/>
  <c r="W29"/>
  <c r="Z26"/>
  <c r="Y27"/>
  <c r="AA25"/>
  <c r="V31"/>
  <c r="R35"/>
  <c r="S34"/>
  <c r="U32"/>
  <c r="T33"/>
  <c r="N20" i="4"/>
  <c r="M20"/>
  <c r="L21"/>
  <c r="I25"/>
  <c r="J24"/>
  <c r="K23"/>
  <c r="H22" i="3"/>
  <c r="I21"/>
  <c r="J21"/>
  <c r="E18" i="2"/>
  <c r="F18"/>
  <c r="G24" i="3"/>
  <c r="A39" i="5" l="1"/>
  <c r="C38"/>
  <c r="G38"/>
  <c r="K38"/>
  <c r="O38"/>
  <c r="B38"/>
  <c r="F38"/>
  <c r="J38"/>
  <c r="N38"/>
  <c r="H38"/>
  <c r="E38"/>
  <c r="I38"/>
  <c r="M38"/>
  <c r="D38"/>
  <c r="L38"/>
  <c r="X29"/>
  <c r="AE24"/>
  <c r="AD24"/>
  <c r="AB25"/>
  <c r="W30"/>
  <c r="Z27"/>
  <c r="AA26"/>
  <c r="Y28"/>
  <c r="R36"/>
  <c r="S35"/>
  <c r="V32"/>
  <c r="U33"/>
  <c r="T34"/>
  <c r="P15" i="4"/>
  <c r="Z15" s="1"/>
  <c r="N21"/>
  <c r="M21"/>
  <c r="L22"/>
  <c r="K24"/>
  <c r="I26"/>
  <c r="J25"/>
  <c r="H23" i="3"/>
  <c r="J22"/>
  <c r="I22"/>
  <c r="E19" i="2"/>
  <c r="F19"/>
  <c r="G25" i="3"/>
  <c r="A40" i="5" l="1"/>
  <c r="E39"/>
  <c r="I39"/>
  <c r="M39"/>
  <c r="D39"/>
  <c r="H39"/>
  <c r="L39"/>
  <c r="B39"/>
  <c r="J39"/>
  <c r="C39"/>
  <c r="G39"/>
  <c r="K39"/>
  <c r="O39"/>
  <c r="F39"/>
  <c r="N39"/>
  <c r="AA27"/>
  <c r="AC25"/>
  <c r="Y29"/>
  <c r="Z28"/>
  <c r="AB26"/>
  <c r="W31"/>
  <c r="X30"/>
  <c r="V33"/>
  <c r="T35"/>
  <c r="U34"/>
  <c r="R37"/>
  <c r="S36"/>
  <c r="L23" i="4"/>
  <c r="N22"/>
  <c r="M22"/>
  <c r="I27"/>
  <c r="J26"/>
  <c r="K25"/>
  <c r="H24" i="3"/>
  <c r="I23"/>
  <c r="J23"/>
  <c r="E20" i="2"/>
  <c r="F20"/>
  <c r="G26" i="3"/>
  <c r="A41" i="5" l="1"/>
  <c r="C40"/>
  <c r="G40"/>
  <c r="K40"/>
  <c r="O40"/>
  <c r="B40"/>
  <c r="F40"/>
  <c r="J40"/>
  <c r="N40"/>
  <c r="D40"/>
  <c r="L40"/>
  <c r="E40"/>
  <c r="I40"/>
  <c r="M40"/>
  <c r="H40"/>
  <c r="X31"/>
  <c r="Z29"/>
  <c r="AB27"/>
  <c r="Y30"/>
  <c r="W32"/>
  <c r="AC26"/>
  <c r="AA28"/>
  <c r="AE25"/>
  <c r="AD25"/>
  <c r="T36"/>
  <c r="U35"/>
  <c r="R38"/>
  <c r="S37"/>
  <c r="V34"/>
  <c r="L24" i="4"/>
  <c r="N23"/>
  <c r="M23"/>
  <c r="K26"/>
  <c r="I28"/>
  <c r="J27"/>
  <c r="H25" i="3"/>
  <c r="J24"/>
  <c r="I24"/>
  <c r="E21" i="2"/>
  <c r="F21"/>
  <c r="G27" i="3"/>
  <c r="A42" i="5" l="1"/>
  <c r="E41"/>
  <c r="I41"/>
  <c r="M41"/>
  <c r="D41"/>
  <c r="H41"/>
  <c r="L41"/>
  <c r="F41"/>
  <c r="N41"/>
  <c r="C41"/>
  <c r="G41"/>
  <c r="K41"/>
  <c r="O41"/>
  <c r="B41"/>
  <c r="J41"/>
  <c r="AC27"/>
  <c r="Y31"/>
  <c r="AB28"/>
  <c r="X32"/>
  <c r="Z30"/>
  <c r="W33"/>
  <c r="AE26"/>
  <c r="AD26"/>
  <c r="AA29"/>
  <c r="V35"/>
  <c r="R39"/>
  <c r="S38"/>
  <c r="T37"/>
  <c r="U36"/>
  <c r="L25" i="4"/>
  <c r="N24"/>
  <c r="M24"/>
  <c r="I29"/>
  <c r="J28"/>
  <c r="K27"/>
  <c r="H26" i="3"/>
  <c r="I25"/>
  <c r="J25"/>
  <c r="F22" i="2"/>
  <c r="A43" i="5" l="1"/>
  <c r="C42"/>
  <c r="G42"/>
  <c r="K42"/>
  <c r="O42"/>
  <c r="B42"/>
  <c r="F42"/>
  <c r="J42"/>
  <c r="N42"/>
  <c r="H42"/>
  <c r="E42"/>
  <c r="I42"/>
  <c r="M42"/>
  <c r="D42"/>
  <c r="L42"/>
  <c r="W34"/>
  <c r="AA30"/>
  <c r="AC28"/>
  <c r="Z31"/>
  <c r="AB29"/>
  <c r="X33"/>
  <c r="Y32"/>
  <c r="AE27"/>
  <c r="AD27"/>
  <c r="U37"/>
  <c r="R40"/>
  <c r="S39"/>
  <c r="V36"/>
  <c r="T38"/>
  <c r="N25" i="4"/>
  <c r="M25"/>
  <c r="L26"/>
  <c r="I30"/>
  <c r="J29"/>
  <c r="K28"/>
  <c r="H27" i="3"/>
  <c r="J26"/>
  <c r="I26"/>
  <c r="E23" i="2"/>
  <c r="F23"/>
  <c r="G29" i="3"/>
  <c r="A44" i="5" l="1"/>
  <c r="E43"/>
  <c r="I43"/>
  <c r="M43"/>
  <c r="D43"/>
  <c r="H43"/>
  <c r="L43"/>
  <c r="B43"/>
  <c r="J43"/>
  <c r="C43"/>
  <c r="G43"/>
  <c r="K43"/>
  <c r="O43"/>
  <c r="F43"/>
  <c r="N43"/>
  <c r="Z32"/>
  <c r="AC29"/>
  <c r="AE28"/>
  <c r="AD28"/>
  <c r="X34"/>
  <c r="Y33"/>
  <c r="AA31"/>
  <c r="AB30"/>
  <c r="W35"/>
  <c r="R41"/>
  <c r="S40"/>
  <c r="V37"/>
  <c r="U38"/>
  <c r="T39"/>
  <c r="N26" i="4"/>
  <c r="M26"/>
  <c r="L27"/>
  <c r="K29"/>
  <c r="I31"/>
  <c r="J30"/>
  <c r="H28" i="3"/>
  <c r="I27"/>
  <c r="J27"/>
  <c r="E24" i="2"/>
  <c r="F24"/>
  <c r="G30" i="3"/>
  <c r="A45" i="5" l="1"/>
  <c r="C44"/>
  <c r="G44"/>
  <c r="K44"/>
  <c r="O44"/>
  <c r="B44"/>
  <c r="F44"/>
  <c r="J44"/>
  <c r="N44"/>
  <c r="D44"/>
  <c r="L44"/>
  <c r="E44"/>
  <c r="I44"/>
  <c r="M44"/>
  <c r="H44"/>
  <c r="Y34"/>
  <c r="AE29"/>
  <c r="AD29"/>
  <c r="X35"/>
  <c r="AB31"/>
  <c r="AA32"/>
  <c r="W36"/>
  <c r="AC30"/>
  <c r="Z33"/>
  <c r="R42"/>
  <c r="S41"/>
  <c r="V38"/>
  <c r="T40"/>
  <c r="U39"/>
  <c r="L28" i="4"/>
  <c r="N27"/>
  <c r="M27"/>
  <c r="K30"/>
  <c r="I32"/>
  <c r="J31"/>
  <c r="H29" i="3"/>
  <c r="J28"/>
  <c r="I28"/>
  <c r="E25" i="2"/>
  <c r="F25"/>
  <c r="G31" i="3"/>
  <c r="A46" i="5" l="1"/>
  <c r="E45"/>
  <c r="I45"/>
  <c r="M45"/>
  <c r="D45"/>
  <c r="H45"/>
  <c r="L45"/>
  <c r="F45"/>
  <c r="N45"/>
  <c r="C45"/>
  <c r="G45"/>
  <c r="K45"/>
  <c r="O45"/>
  <c r="B45"/>
  <c r="J45"/>
  <c r="AA33"/>
  <c r="X36"/>
  <c r="AC31"/>
  <c r="AE30"/>
  <c r="AD30"/>
  <c r="AB32"/>
  <c r="Y35"/>
  <c r="Z34"/>
  <c r="W37"/>
  <c r="R43"/>
  <c r="S42"/>
  <c r="V39"/>
  <c r="U40"/>
  <c r="T41"/>
  <c r="L29" i="4"/>
  <c r="N28"/>
  <c r="M28"/>
  <c r="J32"/>
  <c r="K31"/>
  <c r="H30" i="3"/>
  <c r="I29"/>
  <c r="J29"/>
  <c r="E26" i="2"/>
  <c r="F26"/>
  <c r="A47" i="5" l="1"/>
  <c r="C46"/>
  <c r="G46"/>
  <c r="K46"/>
  <c r="O46"/>
  <c r="B46"/>
  <c r="F46"/>
  <c r="J46"/>
  <c r="N46"/>
  <c r="H46"/>
  <c r="E46"/>
  <c r="I46"/>
  <c r="M46"/>
  <c r="D46"/>
  <c r="L46"/>
  <c r="X37"/>
  <c r="Z35"/>
  <c r="Y36"/>
  <c r="W38"/>
  <c r="AA34"/>
  <c r="AE31"/>
  <c r="AD31"/>
  <c r="AB33"/>
  <c r="AC32"/>
  <c r="T42"/>
  <c r="R44"/>
  <c r="S43"/>
  <c r="U41"/>
  <c r="V40"/>
  <c r="N29" i="4"/>
  <c r="M29"/>
  <c r="I33"/>
  <c r="L30"/>
  <c r="J33"/>
  <c r="K32"/>
  <c r="H31" i="3"/>
  <c r="J30"/>
  <c r="I30"/>
  <c r="F27" i="2"/>
  <c r="E27"/>
  <c r="A48" i="5" l="1"/>
  <c r="E47"/>
  <c r="I47"/>
  <c r="M47"/>
  <c r="D47"/>
  <c r="H47"/>
  <c r="L47"/>
  <c r="B47"/>
  <c r="J47"/>
  <c r="C47"/>
  <c r="G47"/>
  <c r="K47"/>
  <c r="O47"/>
  <c r="F47"/>
  <c r="N47"/>
  <c r="AE32"/>
  <c r="AD32"/>
  <c r="X38"/>
  <c r="AA35"/>
  <c r="AC33"/>
  <c r="AB34"/>
  <c r="Z36"/>
  <c r="Y37"/>
  <c r="W39"/>
  <c r="R45"/>
  <c r="S44"/>
  <c r="U42"/>
  <c r="T43"/>
  <c r="V41"/>
  <c r="I34" i="4"/>
  <c r="L31"/>
  <c r="N30"/>
  <c r="M30"/>
  <c r="K33"/>
  <c r="I31" i="3"/>
  <c r="J31"/>
  <c r="A49" i="5" l="1"/>
  <c r="C48"/>
  <c r="G48"/>
  <c r="K48"/>
  <c r="O48"/>
  <c r="B48"/>
  <c r="F48"/>
  <c r="J48"/>
  <c r="N48"/>
  <c r="D48"/>
  <c r="L48"/>
  <c r="E48"/>
  <c r="I48"/>
  <c r="M48"/>
  <c r="H48"/>
  <c r="AC34"/>
  <c r="Y38"/>
  <c r="X39"/>
  <c r="AA36"/>
  <c r="AE33"/>
  <c r="AD33"/>
  <c r="W40"/>
  <c r="AB35"/>
  <c r="Z37"/>
  <c r="V42"/>
  <c r="R46"/>
  <c r="S45"/>
  <c r="U43"/>
  <c r="T44"/>
  <c r="N31" i="4"/>
  <c r="M31"/>
  <c r="I35"/>
  <c r="L32"/>
  <c r="J34"/>
  <c r="A50" i="5" l="1"/>
  <c r="E49"/>
  <c r="I49"/>
  <c r="M49"/>
  <c r="D49"/>
  <c r="H49"/>
  <c r="L49"/>
  <c r="F49"/>
  <c r="N49"/>
  <c r="C49"/>
  <c r="G49"/>
  <c r="K49"/>
  <c r="O49"/>
  <c r="B49"/>
  <c r="J49"/>
  <c r="W41"/>
  <c r="AA37"/>
  <c r="X40"/>
  <c r="AB36"/>
  <c r="Z38"/>
  <c r="AC35"/>
  <c r="Y39"/>
  <c r="AE34"/>
  <c r="AD34"/>
  <c r="T45"/>
  <c r="U44"/>
  <c r="V43"/>
  <c r="R47"/>
  <c r="S46"/>
  <c r="N32" i="4"/>
  <c r="M32"/>
  <c r="I36"/>
  <c r="L33"/>
  <c r="K34"/>
  <c r="J35"/>
  <c r="A51" i="5" l="1"/>
  <c r="C50"/>
  <c r="G50"/>
  <c r="K50"/>
  <c r="O50"/>
  <c r="B50"/>
  <c r="F50"/>
  <c r="J50"/>
  <c r="N50"/>
  <c r="H50"/>
  <c r="E50"/>
  <c r="I50"/>
  <c r="M50"/>
  <c r="D50"/>
  <c r="L50"/>
  <c r="AC36"/>
  <c r="AB37"/>
  <c r="W42"/>
  <c r="AE35"/>
  <c r="AD35"/>
  <c r="AA38"/>
  <c r="Y40"/>
  <c r="X41"/>
  <c r="Z39"/>
  <c r="U45"/>
  <c r="T46"/>
  <c r="R48"/>
  <c r="S47"/>
  <c r="V44"/>
  <c r="L34" i="4"/>
  <c r="N33"/>
  <c r="M33"/>
  <c r="J36"/>
  <c r="K35"/>
  <c r="I37"/>
  <c r="A52" i="5" l="1"/>
  <c r="E51"/>
  <c r="I51"/>
  <c r="M51"/>
  <c r="D51"/>
  <c r="H51"/>
  <c r="L51"/>
  <c r="B51"/>
  <c r="J51"/>
  <c r="C51"/>
  <c r="G51"/>
  <c r="K51"/>
  <c r="O51"/>
  <c r="F51"/>
  <c r="N51"/>
  <c r="AC37"/>
  <c r="W43"/>
  <c r="Z40"/>
  <c r="AA39"/>
  <c r="Y41"/>
  <c r="AB38"/>
  <c r="X42"/>
  <c r="AE36"/>
  <c r="AD36"/>
  <c r="T47"/>
  <c r="U46"/>
  <c r="V45"/>
  <c r="R49"/>
  <c r="S48"/>
  <c r="L35" i="4"/>
  <c r="N34"/>
  <c r="M34"/>
  <c r="I38"/>
  <c r="K36"/>
  <c r="J37"/>
  <c r="A53" i="5" l="1"/>
  <c r="C52"/>
  <c r="G52"/>
  <c r="K52"/>
  <c r="O52"/>
  <c r="B52"/>
  <c r="F52"/>
  <c r="J52"/>
  <c r="N52"/>
  <c r="D52"/>
  <c r="L52"/>
  <c r="E52"/>
  <c r="I52"/>
  <c r="M52"/>
  <c r="H52"/>
  <c r="W44"/>
  <c r="AC38"/>
  <c r="AB39"/>
  <c r="X43"/>
  <c r="Y42"/>
  <c r="Z41"/>
  <c r="AA40"/>
  <c r="AE37"/>
  <c r="AD37"/>
  <c r="U47"/>
  <c r="R50"/>
  <c r="S49"/>
  <c r="T48"/>
  <c r="V46"/>
  <c r="K37" i="4"/>
  <c r="J38"/>
  <c r="N35"/>
  <c r="M35"/>
  <c r="I39"/>
  <c r="L36"/>
  <c r="A54" i="5" l="1"/>
  <c r="E53"/>
  <c r="I53"/>
  <c r="M53"/>
  <c r="D53"/>
  <c r="H53"/>
  <c r="L53"/>
  <c r="F53"/>
  <c r="N53"/>
  <c r="C53"/>
  <c r="G53"/>
  <c r="K53"/>
  <c r="O53"/>
  <c r="B53"/>
  <c r="J53"/>
  <c r="W45"/>
  <c r="AB40"/>
  <c r="Z42"/>
  <c r="AC39"/>
  <c r="X44"/>
  <c r="AA41"/>
  <c r="Y43"/>
  <c r="AE38"/>
  <c r="AG25" s="1"/>
  <c r="AD38"/>
  <c r="AG24"/>
  <c r="T49"/>
  <c r="V47"/>
  <c r="U48"/>
  <c r="R51"/>
  <c r="S50"/>
  <c r="N36" i="4"/>
  <c r="M36"/>
  <c r="I40"/>
  <c r="K38"/>
  <c r="J39"/>
  <c r="L37"/>
  <c r="A55" i="5" l="1"/>
  <c r="C54"/>
  <c r="G54"/>
  <c r="K54"/>
  <c r="O54"/>
  <c r="B54"/>
  <c r="F54"/>
  <c r="J54"/>
  <c r="N54"/>
  <c r="H54"/>
  <c r="E54"/>
  <c r="I54"/>
  <c r="M54"/>
  <c r="D54"/>
  <c r="L54"/>
  <c r="Z43"/>
  <c r="Y44"/>
  <c r="AA42"/>
  <c r="X45"/>
  <c r="AB41"/>
  <c r="AE39"/>
  <c r="AG26" s="1"/>
  <c r="AD39"/>
  <c r="W46"/>
  <c r="AC40"/>
  <c r="U49"/>
  <c r="V48"/>
  <c r="T50"/>
  <c r="R52"/>
  <c r="S51"/>
  <c r="N37" i="4"/>
  <c r="M37"/>
  <c r="L38"/>
  <c r="I41"/>
  <c r="K39"/>
  <c r="J40"/>
  <c r="A56" i="5" l="1"/>
  <c r="E55"/>
  <c r="I55"/>
  <c r="M55"/>
  <c r="D55"/>
  <c r="H55"/>
  <c r="L55"/>
  <c r="F55"/>
  <c r="N55"/>
  <c r="C55"/>
  <c r="G55"/>
  <c r="K55"/>
  <c r="O55"/>
  <c r="B55"/>
  <c r="J55"/>
  <c r="W47"/>
  <c r="AE40"/>
  <c r="AD40"/>
  <c r="X46"/>
  <c r="AC41"/>
  <c r="AB42"/>
  <c r="AA43"/>
  <c r="Y45"/>
  <c r="Z44"/>
  <c r="R53"/>
  <c r="S52"/>
  <c r="V49"/>
  <c r="T51"/>
  <c r="U50"/>
  <c r="K40" i="4"/>
  <c r="J41"/>
  <c r="N38"/>
  <c r="M38"/>
  <c r="L39"/>
  <c r="I42"/>
  <c r="A57" i="5" l="1"/>
  <c r="C56"/>
  <c r="G56"/>
  <c r="K56"/>
  <c r="O56"/>
  <c r="B56"/>
  <c r="F56"/>
  <c r="J56"/>
  <c r="N56"/>
  <c r="H56"/>
  <c r="E56"/>
  <c r="I56"/>
  <c r="M56"/>
  <c r="D56"/>
  <c r="L56"/>
  <c r="AG27"/>
  <c r="AA44"/>
  <c r="AB43"/>
  <c r="AE41"/>
  <c r="AD41"/>
  <c r="Z45"/>
  <c r="Y46"/>
  <c r="X47"/>
  <c r="AC42"/>
  <c r="W48"/>
  <c r="R54"/>
  <c r="S53"/>
  <c r="V50"/>
  <c r="T52"/>
  <c r="U51"/>
  <c r="N39" i="4"/>
  <c r="M39"/>
  <c r="K41"/>
  <c r="L40"/>
  <c r="J42"/>
  <c r="I43"/>
  <c r="A58" i="5" l="1"/>
  <c r="E57"/>
  <c r="I57"/>
  <c r="M57"/>
  <c r="D57"/>
  <c r="H57"/>
  <c r="L57"/>
  <c r="B57"/>
  <c r="J57"/>
  <c r="C57"/>
  <c r="G57"/>
  <c r="K57"/>
  <c r="O57"/>
  <c r="F57"/>
  <c r="N57"/>
  <c r="AG28"/>
  <c r="AB44"/>
  <c r="AE42"/>
  <c r="AD42"/>
  <c r="Z46"/>
  <c r="W49"/>
  <c r="X48"/>
  <c r="Y47"/>
  <c r="AA45"/>
  <c r="AC43"/>
  <c r="V51"/>
  <c r="R55"/>
  <c r="S54"/>
  <c r="T53"/>
  <c r="U52"/>
  <c r="L41" i="4"/>
  <c r="I44"/>
  <c r="N40"/>
  <c r="M40"/>
  <c r="J43"/>
  <c r="K42"/>
  <c r="A59" i="5" l="1"/>
  <c r="C58"/>
  <c r="G58"/>
  <c r="K58"/>
  <c r="O58"/>
  <c r="B58"/>
  <c r="F58"/>
  <c r="J58"/>
  <c r="N58"/>
  <c r="D58"/>
  <c r="L58"/>
  <c r="E58"/>
  <c r="I58"/>
  <c r="M58"/>
  <c r="H58"/>
  <c r="AG29"/>
  <c r="AE43"/>
  <c r="AG30" s="1"/>
  <c r="AD43"/>
  <c r="Z47"/>
  <c r="X49"/>
  <c r="AB45"/>
  <c r="AA46"/>
  <c r="AC44"/>
  <c r="Y48"/>
  <c r="W50"/>
  <c r="V52"/>
  <c r="U53"/>
  <c r="R56"/>
  <c r="S55"/>
  <c r="T54"/>
  <c r="L42" i="4"/>
  <c r="I45"/>
  <c r="K43"/>
  <c r="J44"/>
  <c r="N41"/>
  <c r="M41"/>
  <c r="A60" i="5" l="1"/>
  <c r="E59"/>
  <c r="I59"/>
  <c r="M59"/>
  <c r="F59"/>
  <c r="D59"/>
  <c r="H59"/>
  <c r="L59"/>
  <c r="J59"/>
  <c r="C59"/>
  <c r="G59"/>
  <c r="K59"/>
  <c r="O59"/>
  <c r="B59"/>
  <c r="N59"/>
  <c r="W51"/>
  <c r="X50"/>
  <c r="AE44"/>
  <c r="AG31" s="1"/>
  <c r="AD44"/>
  <c r="AC45"/>
  <c r="AA47"/>
  <c r="Z48"/>
  <c r="AB46"/>
  <c r="Y49"/>
  <c r="R57"/>
  <c r="S56"/>
  <c r="T55"/>
  <c r="U54"/>
  <c r="V53"/>
  <c r="I46" i="4"/>
  <c r="K44"/>
  <c r="J45"/>
  <c r="N42"/>
  <c r="M42"/>
  <c r="L43"/>
  <c r="C60" i="5" l="1"/>
  <c r="G60"/>
  <c r="K60"/>
  <c r="O60"/>
  <c r="B60"/>
  <c r="F60"/>
  <c r="J60"/>
  <c r="N60"/>
  <c r="D60"/>
  <c r="H60"/>
  <c r="E60"/>
  <c r="I60"/>
  <c r="M60"/>
  <c r="L60"/>
  <c r="X51"/>
  <c r="AC46"/>
  <c r="AB47"/>
  <c r="W52"/>
  <c r="Z49"/>
  <c r="AA48"/>
  <c r="AE45"/>
  <c r="AD45"/>
  <c r="Y50"/>
  <c r="R58"/>
  <c r="S57"/>
  <c r="T56"/>
  <c r="V54"/>
  <c r="U55"/>
  <c r="N43" i="4"/>
  <c r="M43"/>
  <c r="K45"/>
  <c r="L44"/>
  <c r="J46"/>
  <c r="I47"/>
  <c r="W53" i="5" l="1"/>
  <c r="AA49"/>
  <c r="AC47"/>
  <c r="Y51"/>
  <c r="AG32"/>
  <c r="Z50"/>
  <c r="AB48"/>
  <c r="X52"/>
  <c r="AE46"/>
  <c r="AG33" s="1"/>
  <c r="AD46"/>
  <c r="V55"/>
  <c r="U56"/>
  <c r="R59"/>
  <c r="S58"/>
  <c r="T57"/>
  <c r="N44" i="4"/>
  <c r="M44"/>
  <c r="L45"/>
  <c r="K46"/>
  <c r="I48"/>
  <c r="J47"/>
  <c r="AE47" i="5" l="1"/>
  <c r="AD47"/>
  <c r="X53"/>
  <c r="AC48"/>
  <c r="W54"/>
  <c r="Y52"/>
  <c r="AA50"/>
  <c r="Z51"/>
  <c r="AB49"/>
  <c r="T58"/>
  <c r="U57"/>
  <c r="V56"/>
  <c r="R60"/>
  <c r="S59"/>
  <c r="I49" i="4"/>
  <c r="K47"/>
  <c r="N45"/>
  <c r="M45"/>
  <c r="J48"/>
  <c r="L46"/>
  <c r="AG34" i="5" l="1"/>
  <c r="AA51"/>
  <c r="Z52"/>
  <c r="AE48"/>
  <c r="AD48"/>
  <c r="W55"/>
  <c r="AC49"/>
  <c r="AB50"/>
  <c r="X54"/>
  <c r="Y53"/>
  <c r="U58"/>
  <c r="S60"/>
  <c r="T59"/>
  <c r="V57"/>
  <c r="K48" i="4"/>
  <c r="L47"/>
  <c r="I50"/>
  <c r="J49"/>
  <c r="N46"/>
  <c r="M46"/>
  <c r="W56" i="5" l="1"/>
  <c r="Y54"/>
  <c r="AE49"/>
  <c r="AD49"/>
  <c r="AB51"/>
  <c r="AG35"/>
  <c r="Z53"/>
  <c r="X55"/>
  <c r="AA52"/>
  <c r="AC50"/>
  <c r="U59"/>
  <c r="V58"/>
  <c r="T60"/>
  <c r="K49" i="4"/>
  <c r="J50"/>
  <c r="L48"/>
  <c r="I51"/>
  <c r="N47"/>
  <c r="M47"/>
  <c r="X56" i="5" l="1"/>
  <c r="AG36"/>
  <c r="AB52"/>
  <c r="AA53"/>
  <c r="AC51"/>
  <c r="Z54"/>
  <c r="W57"/>
  <c r="AE50"/>
  <c r="AD50"/>
  <c r="Y55"/>
  <c r="V59"/>
  <c r="U60"/>
  <c r="J51" i="4"/>
  <c r="N48"/>
  <c r="M48"/>
  <c r="L49"/>
  <c r="K50"/>
  <c r="AG37" i="5" l="1"/>
  <c r="AC52"/>
  <c r="Y56"/>
  <c r="AA54"/>
  <c r="AB53"/>
  <c r="W58"/>
  <c r="Z55"/>
  <c r="X57"/>
  <c r="AE51"/>
  <c r="AD51"/>
  <c r="V60"/>
  <c r="N49" i="4"/>
  <c r="M49"/>
  <c r="L50"/>
  <c r="K51"/>
  <c r="AG38" i="5" l="1"/>
  <c r="W59"/>
  <c r="Y57"/>
  <c r="X58"/>
  <c r="AB54"/>
  <c r="AE52"/>
  <c r="AD52"/>
  <c r="AA55"/>
  <c r="AC53"/>
  <c r="Z56"/>
  <c r="N50" i="4"/>
  <c r="M50"/>
  <c r="L51"/>
  <c r="Y58" i="5" l="1"/>
  <c r="X59"/>
  <c r="AG39"/>
  <c r="AA56"/>
  <c r="AB55"/>
  <c r="AC54"/>
  <c r="Z57"/>
  <c r="W60"/>
  <c r="AE53"/>
  <c r="AD53"/>
  <c r="N51" i="4"/>
  <c r="M51"/>
  <c r="Z58" i="5" l="1"/>
  <c r="X60"/>
  <c r="AE54"/>
  <c r="AD54"/>
  <c r="AB56"/>
  <c r="Y59"/>
  <c r="AA57"/>
  <c r="AC55"/>
  <c r="AG40"/>
  <c r="AE55" l="1"/>
  <c r="AG42" s="1"/>
  <c r="AD55"/>
  <c r="Z59"/>
  <c r="AA58"/>
  <c r="AG41"/>
  <c r="AB57"/>
  <c r="AC56"/>
  <c r="Y60"/>
  <c r="AB58" l="1"/>
  <c r="AE56"/>
  <c r="AG43" s="1"/>
  <c r="AD56"/>
  <c r="AA59"/>
  <c r="Z60"/>
  <c r="AC57"/>
  <c r="AE57" l="1"/>
  <c r="AG44" s="1"/>
  <c r="AD57"/>
  <c r="AB59"/>
  <c r="AC58"/>
  <c r="AA60"/>
  <c r="AE58" l="1"/>
  <c r="AG45" s="1"/>
  <c r="AD58"/>
  <c r="AB60"/>
  <c r="AC59"/>
  <c r="AE59" l="1"/>
  <c r="AG46" s="1"/>
  <c r="AD59"/>
  <c r="AC60"/>
  <c r="AE60" l="1"/>
  <c r="AG47" s="1"/>
  <c r="AD60"/>
</calcChain>
</file>

<file path=xl/sharedStrings.xml><?xml version="1.0" encoding="utf-8"?>
<sst xmlns="http://schemas.openxmlformats.org/spreadsheetml/2006/main" count="68" uniqueCount="36">
  <si>
    <t>Frecuencia</t>
  </si>
  <si>
    <t>Peso</t>
  </si>
  <si>
    <t>x</t>
  </si>
  <si>
    <t>Paso Columna</t>
  </si>
  <si>
    <t>Paso Fila</t>
  </si>
  <si>
    <t>Mapeo FAS</t>
  </si>
  <si>
    <t>Determinante Enventanado</t>
  </si>
  <si>
    <t>Formula Determinante</t>
  </si>
  <si>
    <t>Frecuencia 1</t>
  </si>
  <si>
    <t>Frecuencia 2</t>
  </si>
  <si>
    <t>Peso 1</t>
  </si>
  <si>
    <t>Peso 2</t>
  </si>
  <si>
    <t>Frecuencia 3</t>
  </si>
  <si>
    <t>Peso 3</t>
  </si>
  <si>
    <t>Frecuencia 4</t>
  </si>
  <si>
    <t>Frecuencia 5</t>
  </si>
  <si>
    <t>Frecuencia 6</t>
  </si>
  <si>
    <t>Frecuencia 7</t>
  </si>
  <si>
    <t>Peso 4</t>
  </si>
  <si>
    <t>Peso 5</t>
  </si>
  <si>
    <t>Peso 6</t>
  </si>
  <si>
    <t>Peso 7</t>
  </si>
  <si>
    <t>Det. Env.</t>
  </si>
  <si>
    <t>Coeficientes</t>
  </si>
  <si>
    <t>Terminos Senos</t>
  </si>
  <si>
    <t>Terminos Cosenos</t>
  </si>
  <si>
    <t>Delta</t>
  </si>
  <si>
    <t>Incremento Columna</t>
  </si>
  <si>
    <t>Incremento Fila</t>
  </si>
  <si>
    <t>Parametría FAS</t>
  </si>
  <si>
    <t>Parametría  Matriz (Bastidor)</t>
  </si>
  <si>
    <t>Incrementos  Columna</t>
  </si>
  <si>
    <t>Incrementos Fila</t>
  </si>
  <si>
    <t>Inc. Fila</t>
  </si>
  <si>
    <t>Inc.  Columna</t>
  </si>
  <si>
    <t>Mapeo MAS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</si>
</sst>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36"/>
      <color theme="1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 tint="-0.249977111117893"/>
        <bgColor indexed="64"/>
      </patternFill>
    </fill>
  </fills>
  <borders count="2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25">
    <xf numFmtId="0" fontId="0" fillId="0" borderId="0" xfId="0"/>
    <xf numFmtId="0" fontId="1" fillId="0" borderId="1" xfId="0" applyFont="1" applyBorder="1" applyAlignment="1">
      <alignment horizontal="center"/>
    </xf>
    <xf numFmtId="0" fontId="0" fillId="0" borderId="0" xfId="0" applyAlignment="1">
      <alignment horizontal="center" vertic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1" fillId="0" borderId="13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0" fillId="2" borderId="0" xfId="0" applyFill="1"/>
    <xf numFmtId="0" fontId="1" fillId="3" borderId="5" xfId="0" applyFont="1" applyFill="1" applyBorder="1"/>
    <xf numFmtId="0" fontId="1" fillId="3" borderId="7" xfId="0" applyFont="1" applyFill="1" applyBorder="1"/>
    <xf numFmtId="0" fontId="1" fillId="3" borderId="10" xfId="0" applyFont="1" applyFill="1" applyBorder="1"/>
    <xf numFmtId="0" fontId="1" fillId="3" borderId="12" xfId="0" applyFont="1" applyFill="1" applyBorder="1"/>
    <xf numFmtId="0" fontId="0" fillId="5" borderId="5" xfId="0" applyFill="1" applyBorder="1"/>
    <xf numFmtId="0" fontId="0" fillId="5" borderId="7" xfId="0" applyFill="1" applyBorder="1"/>
    <xf numFmtId="0" fontId="0" fillId="5" borderId="8" xfId="0" applyFill="1" applyBorder="1"/>
    <xf numFmtId="0" fontId="0" fillId="5" borderId="9" xfId="0" applyFill="1" applyBorder="1"/>
    <xf numFmtId="0" fontId="0" fillId="5" borderId="10" xfId="0" applyFill="1" applyBorder="1"/>
    <xf numFmtId="0" fontId="0" fillId="5" borderId="12" xfId="0" applyFill="1" applyBorder="1"/>
    <xf numFmtId="0" fontId="1" fillId="0" borderId="0" xfId="0" applyFont="1" applyBorder="1" applyAlignment="1">
      <alignment horizontal="center" vertical="center" wrapText="1"/>
    </xf>
    <xf numFmtId="0" fontId="0" fillId="0" borderId="0" xfId="0" applyBorder="1"/>
    <xf numFmtId="0" fontId="0" fillId="5" borderId="0" xfId="0" applyFill="1"/>
    <xf numFmtId="0" fontId="1" fillId="6" borderId="10" xfId="0" applyFont="1" applyFill="1" applyBorder="1" applyAlignment="1">
      <alignment horizontal="center" vertical="center" wrapText="1"/>
    </xf>
    <xf numFmtId="0" fontId="1" fillId="6" borderId="12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  <xf numFmtId="0" fontId="1" fillId="7" borderId="11" xfId="0" applyFont="1" applyFill="1" applyBorder="1" applyAlignment="1">
      <alignment horizontal="center" vertical="center"/>
    </xf>
    <xf numFmtId="0" fontId="0" fillId="4" borderId="18" xfId="0" applyFill="1" applyBorder="1"/>
    <xf numFmtId="0" fontId="0" fillId="4" borderId="19" xfId="0" applyFill="1" applyBorder="1"/>
    <xf numFmtId="0" fontId="1" fillId="4" borderId="17" xfId="0" applyFont="1" applyFill="1" applyBorder="1"/>
    <xf numFmtId="0" fontId="0" fillId="5" borderId="17" xfId="0" applyFill="1" applyBorder="1"/>
    <xf numFmtId="0" fontId="0" fillId="9" borderId="5" xfId="0" applyFill="1" applyBorder="1"/>
    <xf numFmtId="0" fontId="0" fillId="9" borderId="7" xfId="0" applyFill="1" applyBorder="1"/>
    <xf numFmtId="0" fontId="0" fillId="9" borderId="8" xfId="0" applyFill="1" applyBorder="1"/>
    <xf numFmtId="0" fontId="0" fillId="9" borderId="9" xfId="0" applyFill="1" applyBorder="1"/>
    <xf numFmtId="0" fontId="0" fillId="9" borderId="10" xfId="0" applyFill="1" applyBorder="1"/>
    <xf numFmtId="0" fontId="0" fillId="9" borderId="12" xfId="0" applyFill="1" applyBorder="1"/>
    <xf numFmtId="0" fontId="0" fillId="10" borderId="5" xfId="0" applyFill="1" applyBorder="1"/>
    <xf numFmtId="0" fontId="0" fillId="10" borderId="7" xfId="0" applyFill="1" applyBorder="1"/>
    <xf numFmtId="0" fontId="0" fillId="10" borderId="8" xfId="0" applyFill="1" applyBorder="1"/>
    <xf numFmtId="0" fontId="0" fillId="10" borderId="9" xfId="0" applyFill="1" applyBorder="1"/>
    <xf numFmtId="0" fontId="0" fillId="10" borderId="10" xfId="0" applyFill="1" applyBorder="1"/>
    <xf numFmtId="0" fontId="0" fillId="10" borderId="12" xfId="0" applyFill="1" applyBorder="1"/>
    <xf numFmtId="0" fontId="1" fillId="10" borderId="10" xfId="0" applyFont="1" applyFill="1" applyBorder="1" applyAlignment="1">
      <alignment horizontal="center" vertical="center"/>
    </xf>
    <xf numFmtId="0" fontId="1" fillId="10" borderId="11" xfId="0" applyFont="1" applyFill="1" applyBorder="1" applyAlignment="1">
      <alignment horizontal="center" vertical="center"/>
    </xf>
    <xf numFmtId="0" fontId="0" fillId="10" borderId="11" xfId="0" applyFill="1" applyBorder="1" applyAlignment="1">
      <alignment horizontal="center" vertical="center"/>
    </xf>
    <xf numFmtId="0" fontId="0" fillId="10" borderId="12" xfId="0" applyFill="1" applyBorder="1" applyAlignment="1">
      <alignment horizontal="center" vertical="center"/>
    </xf>
    <xf numFmtId="0" fontId="0" fillId="8" borderId="5" xfId="0" applyFill="1" applyBorder="1"/>
    <xf numFmtId="0" fontId="0" fillId="8" borderId="7" xfId="0" applyFill="1" applyBorder="1"/>
    <xf numFmtId="0" fontId="0" fillId="8" borderId="8" xfId="0" applyFill="1" applyBorder="1"/>
    <xf numFmtId="0" fontId="0" fillId="8" borderId="9" xfId="0" applyFill="1" applyBorder="1"/>
    <xf numFmtId="0" fontId="0" fillId="8" borderId="10" xfId="0" applyFill="1" applyBorder="1"/>
    <xf numFmtId="0" fontId="0" fillId="8" borderId="12" xfId="0" applyFill="1" applyBorder="1"/>
    <xf numFmtId="0" fontId="0" fillId="7" borderId="5" xfId="0" applyFill="1" applyBorder="1"/>
    <xf numFmtId="0" fontId="0" fillId="7" borderId="7" xfId="0" applyFill="1" applyBorder="1"/>
    <xf numFmtId="0" fontId="0" fillId="7" borderId="8" xfId="0" applyFill="1" applyBorder="1"/>
    <xf numFmtId="0" fontId="0" fillId="7" borderId="9" xfId="0" applyFill="1" applyBorder="1"/>
    <xf numFmtId="0" fontId="0" fillId="7" borderId="10" xfId="0" applyFill="1" applyBorder="1"/>
    <xf numFmtId="0" fontId="0" fillId="7" borderId="12" xfId="0" applyFill="1" applyBorder="1"/>
    <xf numFmtId="0" fontId="1" fillId="7" borderId="8" xfId="0" applyFont="1" applyFill="1" applyBorder="1" applyAlignment="1">
      <alignment horizontal="center" vertical="center"/>
    </xf>
    <xf numFmtId="0" fontId="1" fillId="7" borderId="0" xfId="0" applyFont="1" applyFill="1" applyBorder="1" applyAlignment="1">
      <alignment horizontal="center" vertical="center"/>
    </xf>
    <xf numFmtId="0" fontId="1" fillId="7" borderId="9" xfId="0" applyFont="1" applyFill="1" applyBorder="1" applyAlignment="1">
      <alignment horizontal="center" vertical="center"/>
    </xf>
    <xf numFmtId="0" fontId="1" fillId="5" borderId="5" xfId="0" applyFont="1" applyFill="1" applyBorder="1"/>
    <xf numFmtId="0" fontId="1" fillId="5" borderId="8" xfId="0" applyFont="1" applyFill="1" applyBorder="1"/>
    <xf numFmtId="0" fontId="1" fillId="5" borderId="10" xfId="0" applyFont="1" applyFill="1" applyBorder="1"/>
    <xf numFmtId="0" fontId="1" fillId="5" borderId="0" xfId="0" applyFont="1" applyFill="1" applyBorder="1"/>
    <xf numFmtId="0" fontId="0" fillId="0" borderId="13" xfId="0" applyBorder="1"/>
    <xf numFmtId="0" fontId="1" fillId="4" borderId="0" xfId="0" applyFont="1" applyFill="1" applyBorder="1" applyAlignment="1">
      <alignment horizontal="center" vertical="center"/>
    </xf>
    <xf numFmtId="0" fontId="1" fillId="6" borderId="5" xfId="0" applyFont="1" applyFill="1" applyBorder="1" applyAlignment="1">
      <alignment horizontal="center" vertical="center" wrapText="1"/>
    </xf>
    <xf numFmtId="0" fontId="1" fillId="6" borderId="7" xfId="0" applyFont="1" applyFill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2" fillId="5" borderId="5" xfId="0" applyFont="1" applyFill="1" applyBorder="1" applyAlignment="1">
      <alignment horizontal="center" vertical="center" wrapText="1"/>
    </xf>
    <xf numFmtId="0" fontId="2" fillId="5" borderId="6" xfId="0" applyFont="1" applyFill="1" applyBorder="1" applyAlignment="1">
      <alignment horizontal="center" vertical="center" wrapText="1"/>
    </xf>
    <xf numFmtId="0" fontId="2" fillId="5" borderId="7" xfId="0" applyFont="1" applyFill="1" applyBorder="1" applyAlignment="1">
      <alignment horizontal="center" vertical="center" wrapText="1"/>
    </xf>
    <xf numFmtId="0" fontId="2" fillId="5" borderId="8" xfId="0" applyFont="1" applyFill="1" applyBorder="1" applyAlignment="1">
      <alignment horizontal="center" vertical="center" wrapText="1"/>
    </xf>
    <xf numFmtId="0" fontId="2" fillId="5" borderId="0" xfId="0" applyFont="1" applyFill="1" applyBorder="1" applyAlignment="1">
      <alignment horizontal="center" vertical="center" wrapText="1"/>
    </xf>
    <xf numFmtId="0" fontId="2" fillId="5" borderId="9" xfId="0" applyFont="1" applyFill="1" applyBorder="1" applyAlignment="1">
      <alignment horizontal="center" vertical="center" wrapText="1"/>
    </xf>
    <xf numFmtId="0" fontId="2" fillId="5" borderId="10" xfId="0" applyFont="1" applyFill="1" applyBorder="1" applyAlignment="1">
      <alignment horizontal="center" vertical="center" wrapText="1"/>
    </xf>
    <xf numFmtId="0" fontId="2" fillId="5" borderId="11" xfId="0" applyFont="1" applyFill="1" applyBorder="1" applyAlignment="1">
      <alignment horizontal="center" vertical="center" wrapText="1"/>
    </xf>
    <xf numFmtId="0" fontId="2" fillId="5" borderId="12" xfId="0" applyFont="1" applyFill="1" applyBorder="1" applyAlignment="1">
      <alignment horizontal="center" vertical="center" wrapText="1"/>
    </xf>
    <xf numFmtId="0" fontId="1" fillId="7" borderId="5" xfId="0" applyFont="1" applyFill="1" applyBorder="1" applyAlignment="1">
      <alignment horizontal="center" vertical="center"/>
    </xf>
    <xf numFmtId="0" fontId="1" fillId="7" borderId="6" xfId="0" applyFont="1" applyFill="1" applyBorder="1" applyAlignment="1">
      <alignment horizontal="center" vertical="center"/>
    </xf>
    <xf numFmtId="0" fontId="0" fillId="7" borderId="6" xfId="0" applyFill="1" applyBorder="1" applyAlignment="1">
      <alignment horizontal="center" vertical="center"/>
    </xf>
    <xf numFmtId="0" fontId="0" fillId="7" borderId="7" xfId="0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1" fillId="4" borderId="20" xfId="0" applyFont="1" applyFill="1" applyBorder="1" applyAlignment="1">
      <alignment horizontal="center" vertical="center"/>
    </xf>
    <xf numFmtId="0" fontId="1" fillId="4" borderId="21" xfId="0" applyFont="1" applyFill="1" applyBorder="1" applyAlignment="1">
      <alignment horizontal="center" vertical="center"/>
    </xf>
    <xf numFmtId="0" fontId="0" fillId="4" borderId="21" xfId="0" applyFill="1" applyBorder="1" applyAlignment="1">
      <alignment horizontal="center" vertical="center"/>
    </xf>
    <xf numFmtId="0" fontId="0" fillId="4" borderId="22" xfId="0" applyFill="1" applyBorder="1" applyAlignment="1">
      <alignment horizontal="center" vertical="center"/>
    </xf>
    <xf numFmtId="0" fontId="1" fillId="10" borderId="5" xfId="0" applyFont="1" applyFill="1" applyBorder="1" applyAlignment="1">
      <alignment horizontal="center" vertical="center"/>
    </xf>
    <xf numFmtId="0" fontId="1" fillId="10" borderId="6" xfId="0" applyFont="1" applyFill="1" applyBorder="1" applyAlignment="1">
      <alignment horizontal="center" vertical="center"/>
    </xf>
    <xf numFmtId="0" fontId="0" fillId="10" borderId="6" xfId="0" applyFill="1" applyBorder="1" applyAlignment="1">
      <alignment horizontal="center" vertical="center"/>
    </xf>
    <xf numFmtId="0" fontId="0" fillId="10" borderId="7" xfId="0" applyFill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png"/><Relationship Id="rId2" Type="http://schemas.openxmlformats.org/officeDocument/2006/relationships/image" Target="../media/image4.png"/><Relationship Id="rId1" Type="http://schemas.openxmlformats.org/officeDocument/2006/relationships/image" Target="../media/image3.png"/><Relationship Id="rId4" Type="http://schemas.openxmlformats.org/officeDocument/2006/relationships/image" Target="../media/image5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7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83343</xdr:colOff>
      <xdr:row>2</xdr:row>
      <xdr:rowOff>107157</xdr:rowOff>
    </xdr:from>
    <xdr:to>
      <xdr:col>2</xdr:col>
      <xdr:colOff>631030</xdr:colOff>
      <xdr:row>4</xdr:row>
      <xdr:rowOff>95250</xdr:rowOff>
    </xdr:to>
    <xdr:sp macro="" textlink="">
      <xdr:nvSpPr>
        <xdr:cNvPr id="2" name="1 Flecha derecha"/>
        <xdr:cNvSpPr/>
      </xdr:nvSpPr>
      <xdr:spPr>
        <a:xfrm flipH="1">
          <a:off x="1845468" y="488157"/>
          <a:ext cx="547687" cy="369093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ES" sz="1100"/>
        </a:p>
      </xdr:txBody>
    </xdr:sp>
    <xdr:clientData/>
  </xdr:twoCellAnchor>
  <xdr:twoCellAnchor>
    <xdr:from>
      <xdr:col>2</xdr:col>
      <xdr:colOff>107157</xdr:colOff>
      <xdr:row>29</xdr:row>
      <xdr:rowOff>23813</xdr:rowOff>
    </xdr:from>
    <xdr:to>
      <xdr:col>7</xdr:col>
      <xdr:colOff>14288</xdr:colOff>
      <xdr:row>31</xdr:row>
      <xdr:rowOff>176213</xdr:rowOff>
    </xdr:to>
    <xdr:pic>
      <xdr:nvPicPr>
        <xdr:cNvPr id="204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rcRect/>
        <a:stretch>
          <a:fillRect/>
        </a:stretch>
      </xdr:blipFill>
      <xdr:spPr bwMode="auto">
        <a:xfrm>
          <a:off x="2047876" y="5572126"/>
          <a:ext cx="2847975" cy="533400"/>
        </a:xfrm>
        <a:prstGeom prst="rect">
          <a:avLst/>
        </a:prstGeom>
        <a:solidFill>
          <a:schemeClr val="bg1"/>
        </a:solidFill>
        <a:ln>
          <a:solidFill>
            <a:schemeClr val="accent1"/>
          </a:solidFill>
        </a:ln>
      </xdr:spPr>
    </xdr:pic>
    <xdr:clientData/>
  </xdr:twoCellAnchor>
  <xdr:twoCellAnchor>
    <xdr:from>
      <xdr:col>1</xdr:col>
      <xdr:colOff>666750</xdr:colOff>
      <xdr:row>21</xdr:row>
      <xdr:rowOff>95250</xdr:rowOff>
    </xdr:from>
    <xdr:to>
      <xdr:col>2</xdr:col>
      <xdr:colOff>357187</xdr:colOff>
      <xdr:row>29</xdr:row>
      <xdr:rowOff>95250</xdr:rowOff>
    </xdr:to>
    <xdr:cxnSp macro="">
      <xdr:nvCxnSpPr>
        <xdr:cNvPr id="5" name="4 Conector recto de flecha"/>
        <xdr:cNvCxnSpPr/>
      </xdr:nvCxnSpPr>
      <xdr:spPr>
        <a:xfrm rot="16200000" flipV="1">
          <a:off x="1309688" y="4655344"/>
          <a:ext cx="1524000" cy="452437"/>
        </a:xfrm>
        <a:prstGeom prst="straightConnector1">
          <a:avLst/>
        </a:prstGeom>
        <a:ln>
          <a:tailEnd type="arrow"/>
        </a:ln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154781</xdr:colOff>
      <xdr:row>27</xdr:row>
      <xdr:rowOff>119063</xdr:rowOff>
    </xdr:from>
    <xdr:to>
      <xdr:col>15</xdr:col>
      <xdr:colOff>50006</xdr:colOff>
      <xdr:row>30</xdr:row>
      <xdr:rowOff>80963</xdr:rowOff>
    </xdr:to>
    <xdr:pic>
      <xdr:nvPicPr>
        <xdr:cNvPr id="20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rcRect/>
        <a:stretch>
          <a:fillRect/>
        </a:stretch>
      </xdr:blipFill>
      <xdr:spPr bwMode="auto">
        <a:xfrm>
          <a:off x="7179469" y="5286376"/>
          <a:ext cx="4467225" cy="533400"/>
        </a:xfrm>
        <a:prstGeom prst="rect">
          <a:avLst/>
        </a:prstGeom>
        <a:solidFill>
          <a:schemeClr val="bg1"/>
        </a:solidFill>
        <a:ln>
          <a:solidFill>
            <a:schemeClr val="accent1"/>
          </a:solidFill>
        </a:ln>
      </xdr:spPr>
    </xdr:pic>
    <xdr:clientData/>
  </xdr:twoCellAnchor>
  <xdr:twoCellAnchor>
    <xdr:from>
      <xdr:col>4</xdr:col>
      <xdr:colOff>523876</xdr:colOff>
      <xdr:row>21</xdr:row>
      <xdr:rowOff>83345</xdr:rowOff>
    </xdr:from>
    <xdr:to>
      <xdr:col>9</xdr:col>
      <xdr:colOff>297656</xdr:colOff>
      <xdr:row>27</xdr:row>
      <xdr:rowOff>178593</xdr:rowOff>
    </xdr:to>
    <xdr:cxnSp macro="">
      <xdr:nvCxnSpPr>
        <xdr:cNvPr id="7" name="6 Conector recto de flecha"/>
        <xdr:cNvCxnSpPr/>
      </xdr:nvCxnSpPr>
      <xdr:spPr>
        <a:xfrm rot="10800000">
          <a:off x="3548064" y="4107658"/>
          <a:ext cx="3774280" cy="1238248"/>
        </a:xfrm>
        <a:prstGeom prst="straightConnector1">
          <a:avLst/>
        </a:prstGeom>
        <a:ln>
          <a:tailEnd type="arrow"/>
        </a:ln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613259</xdr:colOff>
      <xdr:row>54</xdr:row>
      <xdr:rowOff>95250</xdr:rowOff>
    </xdr:from>
    <xdr:to>
      <xdr:col>14</xdr:col>
      <xdr:colOff>1021898</xdr:colOff>
      <xdr:row>61</xdr:row>
      <xdr:rowOff>144236</xdr:rowOff>
    </xdr:to>
    <xdr:pic>
      <xdr:nvPicPr>
        <xdr:cNvPr id="10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rcRect/>
        <a:stretch>
          <a:fillRect/>
        </a:stretch>
      </xdr:blipFill>
      <xdr:spPr bwMode="auto">
        <a:xfrm>
          <a:off x="3906188" y="10436679"/>
          <a:ext cx="8205531" cy="1382486"/>
        </a:xfrm>
        <a:prstGeom prst="rect">
          <a:avLst/>
        </a:prstGeom>
        <a:solidFill>
          <a:schemeClr val="bg1"/>
        </a:solidFill>
      </xdr:spPr>
    </xdr:pic>
    <xdr:clientData/>
  </xdr:twoCellAnchor>
  <xdr:twoCellAnchor>
    <xdr:from>
      <xdr:col>4</xdr:col>
      <xdr:colOff>685752</xdr:colOff>
      <xdr:row>60</xdr:row>
      <xdr:rowOff>27214</xdr:rowOff>
    </xdr:from>
    <xdr:to>
      <xdr:col>19</xdr:col>
      <xdr:colOff>717095</xdr:colOff>
      <xdr:row>67</xdr:row>
      <xdr:rowOff>4081</xdr:rowOff>
    </xdr:to>
    <xdr:pic>
      <xdr:nvPicPr>
        <xdr:cNvPr id="1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rcRect/>
        <a:stretch>
          <a:fillRect/>
        </a:stretch>
      </xdr:blipFill>
      <xdr:spPr bwMode="auto">
        <a:xfrm>
          <a:off x="3978681" y="11511643"/>
          <a:ext cx="12196128" cy="1310367"/>
        </a:xfrm>
        <a:prstGeom prst="rect">
          <a:avLst/>
        </a:prstGeom>
        <a:solidFill>
          <a:schemeClr val="bg1"/>
        </a:solidFill>
      </xdr:spPr>
    </xdr:pic>
    <xdr:clientData/>
  </xdr:twoCellAnchor>
  <xdr:twoCellAnchor>
    <xdr:from>
      <xdr:col>3</xdr:col>
      <xdr:colOff>379300</xdr:colOff>
      <xdr:row>37</xdr:row>
      <xdr:rowOff>64634</xdr:rowOff>
    </xdr:from>
    <xdr:to>
      <xdr:col>7</xdr:col>
      <xdr:colOff>533061</xdr:colOff>
      <xdr:row>40</xdr:row>
      <xdr:rowOff>26534</xdr:rowOff>
    </xdr:to>
    <xdr:pic>
      <xdr:nvPicPr>
        <xdr:cNvPr id="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rcRect/>
        <a:stretch>
          <a:fillRect/>
        </a:stretch>
      </xdr:blipFill>
      <xdr:spPr bwMode="auto">
        <a:xfrm>
          <a:off x="2910229" y="7167563"/>
          <a:ext cx="2847975" cy="533400"/>
        </a:xfrm>
        <a:prstGeom prst="rect">
          <a:avLst/>
        </a:prstGeom>
        <a:solidFill>
          <a:schemeClr val="bg1"/>
        </a:solidFill>
        <a:ln>
          <a:solidFill>
            <a:schemeClr val="accent1"/>
          </a:solidFill>
        </a:ln>
      </xdr:spPr>
    </xdr:pic>
    <xdr:clientData/>
  </xdr:twoCellAnchor>
  <xdr:twoCellAnchor>
    <xdr:from>
      <xdr:col>1</xdr:col>
      <xdr:colOff>312961</xdr:colOff>
      <xdr:row>27</xdr:row>
      <xdr:rowOff>108857</xdr:rowOff>
    </xdr:from>
    <xdr:to>
      <xdr:col>3</xdr:col>
      <xdr:colOff>629331</xdr:colOff>
      <xdr:row>37</xdr:row>
      <xdr:rowOff>176893</xdr:rowOff>
    </xdr:to>
    <xdr:cxnSp macro="">
      <xdr:nvCxnSpPr>
        <xdr:cNvPr id="5" name="4 Conector recto de flecha"/>
        <xdr:cNvCxnSpPr/>
      </xdr:nvCxnSpPr>
      <xdr:spPr>
        <a:xfrm rot="16200000" flipV="1">
          <a:off x="1253557" y="5373119"/>
          <a:ext cx="1973036" cy="1840370"/>
        </a:xfrm>
        <a:prstGeom prst="straightConnector1">
          <a:avLst/>
        </a:prstGeom>
        <a:ln w="38100">
          <a:tailEnd type="arrow"/>
        </a:ln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9</xdr:col>
      <xdr:colOff>299357</xdr:colOff>
      <xdr:row>37</xdr:row>
      <xdr:rowOff>27214</xdr:rowOff>
    </xdr:from>
    <xdr:to>
      <xdr:col>18</xdr:col>
      <xdr:colOff>404520</xdr:colOff>
      <xdr:row>40</xdr:row>
      <xdr:rowOff>-1</xdr:rowOff>
    </xdr:to>
    <xdr:pic>
      <xdr:nvPicPr>
        <xdr:cNvPr id="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rcRect/>
        <a:stretch>
          <a:fillRect/>
        </a:stretch>
      </xdr:blipFill>
      <xdr:spPr bwMode="auto">
        <a:xfrm>
          <a:off x="7048500" y="7130143"/>
          <a:ext cx="8051734" cy="544285"/>
        </a:xfrm>
        <a:prstGeom prst="rect">
          <a:avLst/>
        </a:prstGeom>
        <a:solidFill>
          <a:schemeClr val="bg1"/>
        </a:solidFill>
        <a:ln>
          <a:solidFill>
            <a:schemeClr val="accent1"/>
          </a:solidFill>
        </a:ln>
      </xdr:spPr>
    </xdr:pic>
    <xdr:clientData/>
  </xdr:twoCellAnchor>
  <xdr:twoCellAnchor>
    <xdr:from>
      <xdr:col>6</xdr:col>
      <xdr:colOff>340178</xdr:colOff>
      <xdr:row>27</xdr:row>
      <xdr:rowOff>136071</xdr:rowOff>
    </xdr:from>
    <xdr:to>
      <xdr:col>9</xdr:col>
      <xdr:colOff>387124</xdr:colOff>
      <xdr:row>38</xdr:row>
      <xdr:rowOff>29935</xdr:rowOff>
    </xdr:to>
    <xdr:cxnSp macro="">
      <xdr:nvCxnSpPr>
        <xdr:cNvPr id="8" name="7 Conector recto de flecha"/>
        <xdr:cNvCxnSpPr/>
      </xdr:nvCxnSpPr>
      <xdr:spPr>
        <a:xfrm rot="10800000">
          <a:off x="4803321" y="5334000"/>
          <a:ext cx="2332946" cy="1989364"/>
        </a:xfrm>
        <a:prstGeom prst="straightConnector1">
          <a:avLst/>
        </a:prstGeom>
        <a:ln w="38100">
          <a:tailEnd type="arrow"/>
        </a:ln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701339</xdr:colOff>
      <xdr:row>54</xdr:row>
      <xdr:rowOff>35152</xdr:rowOff>
    </xdr:from>
    <xdr:to>
      <xdr:col>7</xdr:col>
      <xdr:colOff>501314</xdr:colOff>
      <xdr:row>56</xdr:row>
      <xdr:rowOff>187552</xdr:rowOff>
    </xdr:to>
    <xdr:pic>
      <xdr:nvPicPr>
        <xdr:cNvPr id="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rcRect/>
        <a:stretch>
          <a:fillRect/>
        </a:stretch>
      </xdr:blipFill>
      <xdr:spPr bwMode="auto">
        <a:xfrm>
          <a:off x="3542964" y="10353902"/>
          <a:ext cx="2847975" cy="533400"/>
        </a:xfrm>
        <a:prstGeom prst="rect">
          <a:avLst/>
        </a:prstGeom>
        <a:solidFill>
          <a:schemeClr val="bg1"/>
        </a:solidFill>
        <a:ln>
          <a:solidFill>
            <a:schemeClr val="accent1"/>
          </a:solidFill>
        </a:ln>
      </xdr:spPr>
    </xdr:pic>
    <xdr:clientData/>
  </xdr:twoCellAnchor>
  <xdr:twoCellAnchor>
    <xdr:from>
      <xdr:col>1</xdr:col>
      <xdr:colOff>635000</xdr:colOff>
      <xdr:row>44</xdr:row>
      <xdr:rowOff>79375</xdr:rowOff>
    </xdr:from>
    <xdr:to>
      <xdr:col>4</xdr:col>
      <xdr:colOff>189370</xdr:colOff>
      <xdr:row>54</xdr:row>
      <xdr:rowOff>147411</xdr:rowOff>
    </xdr:to>
    <xdr:cxnSp macro="">
      <xdr:nvCxnSpPr>
        <xdr:cNvPr id="3" name="2 Conector recto de flecha"/>
        <xdr:cNvCxnSpPr/>
      </xdr:nvCxnSpPr>
      <xdr:spPr>
        <a:xfrm rot="16200000" flipV="1">
          <a:off x="1886292" y="8559458"/>
          <a:ext cx="1973036" cy="1840370"/>
        </a:xfrm>
        <a:prstGeom prst="straightConnector1">
          <a:avLst/>
        </a:prstGeom>
        <a:ln w="38100">
          <a:tailEnd type="arrow"/>
        </a:ln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9</xdr:col>
      <xdr:colOff>238124</xdr:colOff>
      <xdr:row>54</xdr:row>
      <xdr:rowOff>31750</xdr:rowOff>
    </xdr:from>
    <xdr:to>
      <xdr:col>20</xdr:col>
      <xdr:colOff>1023407</xdr:colOff>
      <xdr:row>56</xdr:row>
      <xdr:rowOff>158750</xdr:rowOff>
    </xdr:to>
    <xdr:pic>
      <xdr:nvPicPr>
        <xdr:cNvPr id="307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rcRect/>
        <a:stretch>
          <a:fillRect/>
        </a:stretch>
      </xdr:blipFill>
      <xdr:spPr bwMode="auto">
        <a:xfrm>
          <a:off x="7651749" y="10350500"/>
          <a:ext cx="11040533" cy="508000"/>
        </a:xfrm>
        <a:prstGeom prst="rect">
          <a:avLst/>
        </a:prstGeom>
        <a:solidFill>
          <a:schemeClr val="bg1"/>
        </a:solidFill>
        <a:ln>
          <a:solidFill>
            <a:schemeClr val="accent1"/>
          </a:solidFill>
        </a:ln>
      </xdr:spPr>
    </xdr:pic>
    <xdr:clientData/>
  </xdr:twoCellAnchor>
  <xdr:twoCellAnchor>
    <xdr:from>
      <xdr:col>8</xdr:col>
      <xdr:colOff>231775</xdr:colOff>
      <xdr:row>44</xdr:row>
      <xdr:rowOff>57150</xdr:rowOff>
    </xdr:from>
    <xdr:to>
      <xdr:col>10</xdr:col>
      <xdr:colOff>548145</xdr:colOff>
      <xdr:row>54</xdr:row>
      <xdr:rowOff>125186</xdr:rowOff>
    </xdr:to>
    <xdr:cxnSp macro="">
      <xdr:nvCxnSpPr>
        <xdr:cNvPr id="5" name="4 Conector recto de flecha"/>
        <xdr:cNvCxnSpPr/>
      </xdr:nvCxnSpPr>
      <xdr:spPr>
        <a:xfrm rot="16200000" flipV="1">
          <a:off x="6817067" y="8537233"/>
          <a:ext cx="1973036" cy="1840370"/>
        </a:xfrm>
        <a:prstGeom prst="straightConnector1">
          <a:avLst/>
        </a:prstGeom>
        <a:ln w="38100">
          <a:tailEnd type="arrow"/>
        </a:ln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558464</xdr:colOff>
      <xdr:row>69</xdr:row>
      <xdr:rowOff>19277</xdr:rowOff>
    </xdr:from>
    <xdr:to>
      <xdr:col>7</xdr:col>
      <xdr:colOff>358439</xdr:colOff>
      <xdr:row>71</xdr:row>
      <xdr:rowOff>171677</xdr:rowOff>
    </xdr:to>
    <xdr:pic>
      <xdr:nvPicPr>
        <xdr:cNvPr id="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rcRect/>
        <a:stretch>
          <a:fillRect/>
        </a:stretch>
      </xdr:blipFill>
      <xdr:spPr bwMode="auto">
        <a:xfrm>
          <a:off x="3082589" y="12624027"/>
          <a:ext cx="2847975" cy="533400"/>
        </a:xfrm>
        <a:prstGeom prst="rect">
          <a:avLst/>
        </a:prstGeom>
        <a:solidFill>
          <a:schemeClr val="bg1"/>
        </a:solidFill>
        <a:ln>
          <a:solidFill>
            <a:schemeClr val="accent1"/>
          </a:solidFill>
        </a:ln>
      </xdr:spPr>
    </xdr:pic>
    <xdr:clientData/>
  </xdr:twoCellAnchor>
  <xdr:twoCellAnchor>
    <xdr:from>
      <xdr:col>1</xdr:col>
      <xdr:colOff>492125</xdr:colOff>
      <xdr:row>59</xdr:row>
      <xdr:rowOff>63500</xdr:rowOff>
    </xdr:from>
    <xdr:to>
      <xdr:col>4</xdr:col>
      <xdr:colOff>46495</xdr:colOff>
      <xdr:row>69</xdr:row>
      <xdr:rowOff>131536</xdr:rowOff>
    </xdr:to>
    <xdr:cxnSp macro="">
      <xdr:nvCxnSpPr>
        <xdr:cNvPr id="3" name="2 Conector recto de flecha"/>
        <xdr:cNvCxnSpPr/>
      </xdr:nvCxnSpPr>
      <xdr:spPr>
        <a:xfrm rot="16200000" flipV="1">
          <a:off x="1425917" y="10829583"/>
          <a:ext cx="1973036" cy="1840370"/>
        </a:xfrm>
        <a:prstGeom prst="straightConnector1">
          <a:avLst/>
        </a:prstGeom>
        <a:ln w="38100">
          <a:tailEnd type="arrow"/>
        </a:ln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17</xdr:col>
      <xdr:colOff>281081</xdr:colOff>
      <xdr:row>67</xdr:row>
      <xdr:rowOff>47625</xdr:rowOff>
    </xdr:from>
    <xdr:to>
      <xdr:col>23</xdr:col>
      <xdr:colOff>177800</xdr:colOff>
      <xdr:row>73</xdr:row>
      <xdr:rowOff>31750</xdr:rowOff>
    </xdr:to>
    <xdr:pic>
      <xdr:nvPicPr>
        <xdr:cNvPr id="409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rcRect/>
        <a:stretch>
          <a:fillRect/>
        </a:stretch>
      </xdr:blipFill>
      <xdr:spPr bwMode="auto">
        <a:xfrm>
          <a:off x="13473206" y="12271375"/>
          <a:ext cx="4468719" cy="1127125"/>
        </a:xfrm>
        <a:prstGeom prst="rect">
          <a:avLst/>
        </a:prstGeom>
        <a:solidFill>
          <a:schemeClr val="bg1"/>
        </a:solidFill>
        <a:ln>
          <a:solidFill>
            <a:schemeClr val="accent1"/>
          </a:solidFill>
        </a:ln>
      </xdr:spPr>
    </xdr:pic>
    <xdr:clientData/>
  </xdr:twoCellAnchor>
  <xdr:twoCellAnchor>
    <xdr:from>
      <xdr:col>17</xdr:col>
      <xdr:colOff>333376</xdr:colOff>
      <xdr:row>59</xdr:row>
      <xdr:rowOff>174625</xdr:rowOff>
    </xdr:from>
    <xdr:to>
      <xdr:col>18</xdr:col>
      <xdr:colOff>56021</xdr:colOff>
      <xdr:row>68</xdr:row>
      <xdr:rowOff>125186</xdr:rowOff>
    </xdr:to>
    <xdr:cxnSp macro="">
      <xdr:nvCxnSpPr>
        <xdr:cNvPr id="5" name="4 Conector recto de flecha"/>
        <xdr:cNvCxnSpPr/>
      </xdr:nvCxnSpPr>
      <xdr:spPr>
        <a:xfrm rot="16200000" flipV="1">
          <a:off x="12935293" y="11464583"/>
          <a:ext cx="1665061" cy="484645"/>
        </a:xfrm>
        <a:prstGeom prst="straightConnector1">
          <a:avLst/>
        </a:prstGeom>
        <a:ln w="38100">
          <a:tailEnd type="arrow"/>
        </a:ln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27"/>
  <sheetViews>
    <sheetView tabSelected="1" zoomScale="80" zoomScaleNormal="80" workbookViewId="0">
      <selection activeCell="K11" sqref="K11"/>
    </sheetView>
  </sheetViews>
  <sheetFormatPr baseColWidth="10" defaultRowHeight="15"/>
  <cols>
    <col min="1" max="1" width="17.7109375" customWidth="1"/>
    <col min="4" max="4" width="4.85546875" customWidth="1"/>
    <col min="7" max="7" width="5" customWidth="1"/>
    <col min="8" max="8" width="26.7109375" customWidth="1"/>
    <col min="9" max="9" width="5.28515625" customWidth="1"/>
  </cols>
  <sheetData>
    <row r="1" spans="1:16">
      <c r="A1" s="14" t="s">
        <v>0</v>
      </c>
      <c r="B1" s="15">
        <v>0.25600000000000001</v>
      </c>
      <c r="D1" s="76" t="s">
        <v>29</v>
      </c>
      <c r="E1" s="77"/>
      <c r="F1" s="77"/>
      <c r="G1" s="77"/>
      <c r="H1" s="78"/>
    </row>
    <row r="2" spans="1:16">
      <c r="A2" s="16" t="s">
        <v>1</v>
      </c>
      <c r="B2" s="17">
        <v>-1.25</v>
      </c>
      <c r="D2" s="79"/>
      <c r="E2" s="80"/>
      <c r="F2" s="80"/>
      <c r="G2" s="80"/>
      <c r="H2" s="81"/>
    </row>
    <row r="3" spans="1:16">
      <c r="A3" s="68" t="s">
        <v>2</v>
      </c>
      <c r="B3" s="19">
        <v>1547</v>
      </c>
      <c r="D3" s="82" t="s">
        <v>30</v>
      </c>
      <c r="E3" s="83"/>
      <c r="F3" s="83"/>
      <c r="G3" s="83"/>
      <c r="H3" s="84"/>
    </row>
    <row r="4" spans="1:16">
      <c r="A4" s="69" t="s">
        <v>4</v>
      </c>
      <c r="B4" s="21">
        <v>3</v>
      </c>
      <c r="D4" s="85"/>
      <c r="E4" s="86"/>
      <c r="F4" s="86"/>
      <c r="G4" s="86"/>
      <c r="H4" s="87"/>
    </row>
    <row r="5" spans="1:16">
      <c r="A5" s="70" t="s">
        <v>3</v>
      </c>
      <c r="B5" s="23">
        <v>2</v>
      </c>
      <c r="D5" s="88"/>
      <c r="E5" s="89"/>
      <c r="F5" s="89"/>
      <c r="G5" s="89"/>
      <c r="H5" s="90"/>
    </row>
    <row r="6" spans="1:16" ht="15.75" thickBot="1"/>
    <row r="7" spans="1:16" ht="15.75" thickBot="1">
      <c r="B7" s="74" t="s">
        <v>31</v>
      </c>
      <c r="C7" s="75"/>
      <c r="E7" s="74" t="s">
        <v>5</v>
      </c>
      <c r="F7" s="75"/>
      <c r="H7" s="1" t="s">
        <v>6</v>
      </c>
    </row>
    <row r="8" spans="1:16">
      <c r="A8" s="71" t="s">
        <v>32</v>
      </c>
      <c r="B8" s="27">
        <v>0</v>
      </c>
      <c r="C8" s="28">
        <f>B8+$B$5</f>
        <v>2</v>
      </c>
      <c r="E8" s="27"/>
      <c r="F8" s="28"/>
      <c r="H8" s="12"/>
    </row>
    <row r="9" spans="1:16">
      <c r="A9" s="26">
        <v>0</v>
      </c>
      <c r="B9" s="3">
        <f>$B$3+$A9+B$8</f>
        <v>1547</v>
      </c>
      <c r="C9" s="5">
        <f>$B$3+$A9+C$8</f>
        <v>1549</v>
      </c>
      <c r="E9" s="3">
        <f>$B$2*COS($B$1*B9)</f>
        <v>-1.2271912649688415</v>
      </c>
      <c r="F9" s="5">
        <f>$B$2*COS($B$1*C9)</f>
        <v>-0.95336940078154297</v>
      </c>
      <c r="H9">
        <f>MDETERM(E9:F10)</f>
        <v>-0.53179324754565638</v>
      </c>
    </row>
    <row r="10" spans="1:16">
      <c r="A10" s="26">
        <f>A9+$B$4</f>
        <v>3</v>
      </c>
      <c r="B10" s="8">
        <f t="shared" ref="B10:C27" si="0">$B$3+$A10+B$8</f>
        <v>1550</v>
      </c>
      <c r="C10" s="10">
        <f t="shared" si="0"/>
        <v>1552</v>
      </c>
      <c r="E10" s="8">
        <f t="shared" ref="E10:E27" si="1">$B$2*COS($B$1*B10)</f>
        <v>-0.71759034919478448</v>
      </c>
      <c r="F10" s="10">
        <f t="shared" ref="F10:F27" si="2">$B$2*COS($B$1*C10)</f>
        <v>-0.12413340774281126</v>
      </c>
    </row>
    <row r="11" spans="1:16">
      <c r="A11" s="26">
        <f t="shared" ref="A11:A27" si="3">A10+$B$4</f>
        <v>6</v>
      </c>
      <c r="B11" s="25">
        <f t="shared" si="0"/>
        <v>1553</v>
      </c>
      <c r="C11" s="25">
        <f t="shared" si="0"/>
        <v>1555</v>
      </c>
      <c r="E11">
        <f t="shared" si="1"/>
        <v>0.19486363105384177</v>
      </c>
      <c r="F11">
        <f t="shared" si="2"/>
        <v>0.77479070717345888</v>
      </c>
      <c r="P11">
        <f>1/6</f>
        <v>0.16666666666666666</v>
      </c>
    </row>
    <row r="12" spans="1:16">
      <c r="A12" s="26">
        <f t="shared" si="3"/>
        <v>9</v>
      </c>
      <c r="B12" s="25">
        <f t="shared" si="0"/>
        <v>1556</v>
      </c>
      <c r="C12" s="25">
        <f t="shared" si="0"/>
        <v>1558</v>
      </c>
      <c r="E12">
        <f t="shared" si="1"/>
        <v>0.99792175472114542</v>
      </c>
      <c r="F12">
        <f t="shared" si="2"/>
        <v>1.2387496486290062</v>
      </c>
    </row>
    <row r="13" spans="1:16">
      <c r="A13" s="26">
        <f t="shared" si="3"/>
        <v>12</v>
      </c>
      <c r="B13" s="25">
        <f t="shared" si="0"/>
        <v>1559</v>
      </c>
      <c r="C13" s="25">
        <f t="shared" si="0"/>
        <v>1561</v>
      </c>
      <c r="E13">
        <f t="shared" si="1"/>
        <v>1.2407496057176659</v>
      </c>
      <c r="F13">
        <f t="shared" si="2"/>
        <v>1.0072782618659273</v>
      </c>
    </row>
    <row r="14" spans="1:16">
      <c r="A14" s="26">
        <f t="shared" si="3"/>
        <v>15</v>
      </c>
      <c r="B14" s="25">
        <f t="shared" si="0"/>
        <v>1562</v>
      </c>
      <c r="C14" s="25">
        <f t="shared" si="0"/>
        <v>1564</v>
      </c>
      <c r="E14">
        <f t="shared" si="1"/>
        <v>0.78702435859921482</v>
      </c>
      <c r="F14">
        <f t="shared" si="2"/>
        <v>0.2103238874529923</v>
      </c>
    </row>
    <row r="15" spans="1:16">
      <c r="A15" s="26">
        <f t="shared" si="3"/>
        <v>18</v>
      </c>
      <c r="B15" s="25">
        <f t="shared" si="0"/>
        <v>1565</v>
      </c>
      <c r="C15" s="25">
        <f t="shared" si="0"/>
        <v>1567</v>
      </c>
      <c r="E15">
        <f t="shared" si="1"/>
        <v>-0.10853399710772438</v>
      </c>
      <c r="F15">
        <f t="shared" si="2"/>
        <v>-0.70470568499973085</v>
      </c>
    </row>
    <row r="16" spans="1:16">
      <c r="A16" s="26">
        <f t="shared" si="3"/>
        <v>21</v>
      </c>
      <c r="B16" s="25">
        <f t="shared" si="0"/>
        <v>1568</v>
      </c>
      <c r="C16" s="25">
        <f t="shared" si="0"/>
        <v>1570</v>
      </c>
      <c r="E16">
        <f t="shared" si="1"/>
        <v>-0.94316169316525333</v>
      </c>
      <c r="F16">
        <f t="shared" si="2"/>
        <v>-1.2241156047169479</v>
      </c>
    </row>
    <row r="17" spans="1:6">
      <c r="A17" s="26">
        <f t="shared" si="3"/>
        <v>24</v>
      </c>
      <c r="B17" s="25">
        <f t="shared" si="0"/>
        <v>1571</v>
      </c>
      <c r="C17" s="25">
        <f t="shared" si="0"/>
        <v>1573</v>
      </c>
      <c r="E17">
        <f t="shared" si="1"/>
        <v>-1.2483012504635846</v>
      </c>
      <c r="F17">
        <f t="shared" si="2"/>
        <v>-1.0563107044679023</v>
      </c>
    </row>
    <row r="18" spans="1:6">
      <c r="A18" s="26">
        <f t="shared" si="3"/>
        <v>27</v>
      </c>
      <c r="B18" s="25">
        <f t="shared" si="0"/>
        <v>1574</v>
      </c>
      <c r="C18" s="25">
        <f t="shared" si="0"/>
        <v>1576</v>
      </c>
      <c r="E18">
        <f t="shared" si="1"/>
        <v>-0.85264823899195585</v>
      </c>
      <c r="F18">
        <f t="shared" si="2"/>
        <v>-0.29549615071703667</v>
      </c>
    </row>
    <row r="19" spans="1:6">
      <c r="A19" s="26">
        <f t="shared" si="3"/>
        <v>30</v>
      </c>
      <c r="B19" s="25">
        <f t="shared" si="0"/>
        <v>1577</v>
      </c>
      <c r="C19" s="25">
        <f t="shared" si="0"/>
        <v>1579</v>
      </c>
      <c r="E19">
        <f t="shared" si="1"/>
        <v>2.1678930210750451E-2</v>
      </c>
      <c r="F19">
        <f t="shared" si="2"/>
        <v>0.63120905358445556</v>
      </c>
    </row>
    <row r="20" spans="1:6">
      <c r="A20" s="26">
        <f t="shared" si="3"/>
        <v>33</v>
      </c>
      <c r="B20" s="25">
        <f t="shared" si="0"/>
        <v>1580</v>
      </c>
      <c r="C20" s="25">
        <f t="shared" si="0"/>
        <v>1582</v>
      </c>
      <c r="E20">
        <f t="shared" si="1"/>
        <v>0.88383561317476178</v>
      </c>
      <c r="F20">
        <f t="shared" si="2"/>
        <v>1.2035553930462515</v>
      </c>
    </row>
    <row r="21" spans="1:6">
      <c r="A21" s="26">
        <f t="shared" si="3"/>
        <v>36</v>
      </c>
      <c r="B21" s="25">
        <f t="shared" si="0"/>
        <v>1583</v>
      </c>
      <c r="C21" s="25">
        <f t="shared" si="0"/>
        <v>1585</v>
      </c>
      <c r="E21">
        <f t="shared" si="1"/>
        <v>1.2498096403117966</v>
      </c>
      <c r="F21">
        <f t="shared" si="2"/>
        <v>1.1002293535557675</v>
      </c>
    </row>
    <row r="22" spans="1:6">
      <c r="A22" s="26">
        <f t="shared" si="3"/>
        <v>39</v>
      </c>
      <c r="B22" s="72">
        <f t="shared" si="0"/>
        <v>1586</v>
      </c>
      <c r="C22" s="25">
        <f t="shared" si="0"/>
        <v>1588</v>
      </c>
      <c r="E22" s="72">
        <f>$B$2*COS($B$1*B22)</f>
        <v>0.91414429315333168</v>
      </c>
      <c r="F22">
        <f t="shared" si="2"/>
        <v>0.3792378630147889</v>
      </c>
    </row>
    <row r="23" spans="1:6">
      <c r="A23" s="26">
        <f t="shared" si="3"/>
        <v>42</v>
      </c>
      <c r="B23" s="25">
        <f t="shared" si="0"/>
        <v>1589</v>
      </c>
      <c r="C23" s="25">
        <f t="shared" si="0"/>
        <v>1591</v>
      </c>
      <c r="E23">
        <f t="shared" si="1"/>
        <v>6.5281088356442904E-2</v>
      </c>
      <c r="F23">
        <f t="shared" si="2"/>
        <v>-0.55465662357638501</v>
      </c>
    </row>
    <row r="24" spans="1:6">
      <c r="A24" s="26">
        <f t="shared" si="3"/>
        <v>45</v>
      </c>
      <c r="B24" s="25">
        <f t="shared" si="0"/>
        <v>1592</v>
      </c>
      <c r="C24" s="25">
        <f t="shared" si="0"/>
        <v>1594</v>
      </c>
      <c r="E24">
        <f t="shared" si="1"/>
        <v>-0.82023072316457124</v>
      </c>
      <c r="F24">
        <f t="shared" si="2"/>
        <v>-1.1771685493658639</v>
      </c>
    </row>
    <row r="25" spans="1:6">
      <c r="A25" s="26">
        <f t="shared" si="3"/>
        <v>48</v>
      </c>
      <c r="B25" s="25">
        <f t="shared" si="0"/>
        <v>1595</v>
      </c>
      <c r="C25" s="25">
        <f t="shared" si="0"/>
        <v>1597</v>
      </c>
      <c r="E25">
        <f t="shared" si="1"/>
        <v>-1.2452674728708841</v>
      </c>
      <c r="F25">
        <f t="shared" si="2"/>
        <v>-1.1388215909084785</v>
      </c>
    </row>
    <row r="26" spans="1:6">
      <c r="A26" s="26">
        <f t="shared" si="3"/>
        <v>51</v>
      </c>
      <c r="B26" s="25">
        <f t="shared" si="0"/>
        <v>1598</v>
      </c>
      <c r="C26" s="25">
        <f t="shared" si="0"/>
        <v>1600</v>
      </c>
      <c r="E26">
        <f t="shared" si="1"/>
        <v>-0.97121480742619259</v>
      </c>
      <c r="F26">
        <f t="shared" si="2"/>
        <v>-0.4611436153852328</v>
      </c>
    </row>
    <row r="27" spans="1:6">
      <c r="A27" s="26">
        <f t="shared" si="3"/>
        <v>54</v>
      </c>
      <c r="B27" s="25">
        <f t="shared" si="0"/>
        <v>1601</v>
      </c>
      <c r="C27" s="25">
        <f t="shared" si="0"/>
        <v>1603</v>
      </c>
      <c r="E27">
        <f t="shared" si="1"/>
        <v>-0.15192506922296808</v>
      </c>
      <c r="F27">
        <f t="shared" si="2"/>
        <v>0.4754189993047272</v>
      </c>
    </row>
  </sheetData>
  <mergeCells count="4">
    <mergeCell ref="B7:C7"/>
    <mergeCell ref="E7:F7"/>
    <mergeCell ref="D1:H2"/>
    <mergeCell ref="D3:H5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T31"/>
  <sheetViews>
    <sheetView zoomScale="70" zoomScaleNormal="70" workbookViewId="0">
      <selection activeCell="C12" sqref="C12:E12"/>
    </sheetView>
  </sheetViews>
  <sheetFormatPr baseColWidth="10" defaultRowHeight="15"/>
  <cols>
    <col min="1" max="1" width="15" bestFit="1" customWidth="1"/>
    <col min="6" max="6" width="6.140625" customWidth="1"/>
    <col min="11" max="11" width="5.28515625" customWidth="1"/>
    <col min="12" max="12" width="14.85546875" bestFit="1" customWidth="1"/>
    <col min="13" max="13" width="11.85546875" customWidth="1"/>
    <col min="14" max="14" width="21.5703125" bestFit="1" customWidth="1"/>
    <col min="15" max="15" width="19.7109375" bestFit="1" customWidth="1"/>
    <col min="20" max="20" width="26.85546875" bestFit="1" customWidth="1"/>
  </cols>
  <sheetData>
    <row r="1" spans="1:20">
      <c r="A1" s="3" t="s">
        <v>8</v>
      </c>
      <c r="B1" s="5">
        <v>1.2350000000000001</v>
      </c>
    </row>
    <row r="2" spans="1:20">
      <c r="A2" s="6" t="s">
        <v>9</v>
      </c>
      <c r="B2" s="7">
        <v>0.3</v>
      </c>
    </row>
    <row r="3" spans="1:20">
      <c r="A3" s="6" t="s">
        <v>10</v>
      </c>
      <c r="B3" s="7">
        <v>0.254</v>
      </c>
    </row>
    <row r="4" spans="1:20">
      <c r="A4" s="8" t="s">
        <v>11</v>
      </c>
      <c r="B4" s="10">
        <v>-5</v>
      </c>
    </row>
    <row r="5" spans="1:20">
      <c r="A5" s="18" t="s">
        <v>2</v>
      </c>
      <c r="B5" s="19">
        <v>-4874</v>
      </c>
      <c r="D5" s="82" t="s">
        <v>30</v>
      </c>
      <c r="E5" s="83"/>
      <c r="F5" s="83"/>
      <c r="G5" s="83"/>
      <c r="H5" s="84"/>
    </row>
    <row r="6" spans="1:20">
      <c r="A6" s="20" t="s">
        <v>4</v>
      </c>
      <c r="B6" s="21">
        <v>1.1240000000000001</v>
      </c>
      <c r="D6" s="85"/>
      <c r="E6" s="86"/>
      <c r="F6" s="86"/>
      <c r="G6" s="86"/>
      <c r="H6" s="87"/>
    </row>
    <row r="7" spans="1:20">
      <c r="A7" s="22" t="s">
        <v>3</v>
      </c>
      <c r="B7" s="23">
        <v>4.5</v>
      </c>
      <c r="D7" s="88"/>
      <c r="E7" s="89"/>
      <c r="F7" s="89"/>
      <c r="G7" s="89"/>
      <c r="H7" s="90"/>
    </row>
    <row r="10" spans="1:20" ht="15.75" thickBot="1"/>
    <row r="11" spans="1:20" ht="15.75" thickBot="1">
      <c r="B11" s="91" t="s">
        <v>34</v>
      </c>
      <c r="C11" s="92"/>
      <c r="D11" s="93"/>
      <c r="E11" s="94"/>
      <c r="G11" s="95" t="s">
        <v>5</v>
      </c>
      <c r="H11" s="96"/>
      <c r="I11" s="97"/>
      <c r="J11" s="98"/>
      <c r="L11" s="1" t="s">
        <v>22</v>
      </c>
    </row>
    <row r="12" spans="1:20" ht="15.75" thickBot="1">
      <c r="A12" s="35" t="s">
        <v>33</v>
      </c>
      <c r="B12" s="32">
        <v>0</v>
      </c>
      <c r="C12" s="32">
        <f>B12+$B$7</f>
        <v>4.5</v>
      </c>
      <c r="D12" s="32">
        <f t="shared" ref="D12:E12" si="0">C12+$B$7</f>
        <v>9</v>
      </c>
      <c r="E12" s="32">
        <f t="shared" si="0"/>
        <v>13.5</v>
      </c>
      <c r="G12" s="24"/>
      <c r="H12" s="24"/>
      <c r="I12" s="31"/>
      <c r="J12" s="31"/>
      <c r="L12" s="12"/>
    </row>
    <row r="13" spans="1:20" ht="15.75" thickBot="1">
      <c r="A13" s="33">
        <v>0</v>
      </c>
      <c r="B13" s="4">
        <f>$B$5+$A13+B$12</f>
        <v>-4874</v>
      </c>
      <c r="C13" s="4">
        <f t="shared" ref="C13:E13" si="1">$B$5+$A13+C$12</f>
        <v>-4869.5</v>
      </c>
      <c r="D13" s="4">
        <f t="shared" si="1"/>
        <v>-4865</v>
      </c>
      <c r="E13" s="5">
        <f t="shared" si="1"/>
        <v>-4860.5</v>
      </c>
      <c r="G13" s="3">
        <f>$B$3*COS($B$1*B13) + $B$4*COS($B$2*B13)</f>
        <v>1.3018175373156979</v>
      </c>
      <c r="H13" s="4">
        <f t="shared" ref="H13:J13" si="2">$B$3*COS($B$1*C13) + $B$4*COS($B$2*C13)</f>
        <v>5.1722882848924669</v>
      </c>
      <c r="I13" s="4">
        <f t="shared" si="2"/>
        <v>1.1462425707132502</v>
      </c>
      <c r="J13" s="5">
        <f t="shared" si="2"/>
        <v>-4.664588782305259</v>
      </c>
      <c r="L13">
        <f>MDETERM(G13:J16)</f>
        <v>-0.88361854636703652</v>
      </c>
      <c r="N13" s="11" t="s">
        <v>23</v>
      </c>
      <c r="O13" s="11" t="s">
        <v>24</v>
      </c>
      <c r="P13" s="99" t="s">
        <v>25</v>
      </c>
      <c r="Q13" s="100"/>
      <c r="T13" s="1" t="s">
        <v>7</v>
      </c>
    </row>
    <row r="14" spans="1:20">
      <c r="A14" s="33">
        <f>A13+$B$6</f>
        <v>1.1240000000000001</v>
      </c>
      <c r="B14" s="25">
        <f t="shared" ref="B14:E31" si="3">$B$5+$A14+B$12</f>
        <v>-4872.8760000000002</v>
      </c>
      <c r="C14" s="25">
        <f t="shared" si="3"/>
        <v>-4868.3760000000002</v>
      </c>
      <c r="D14" s="25">
        <f t="shared" si="3"/>
        <v>-4863.8760000000002</v>
      </c>
      <c r="E14" s="7">
        <f t="shared" si="3"/>
        <v>-4859.3760000000002</v>
      </c>
      <c r="G14" s="6">
        <f t="shared" ref="G14:G31" si="4">$B$3*COS($B$1*B14) + $B$4*COS($B$2*B14)</f>
        <v>2.6778522693861784</v>
      </c>
      <c r="H14">
        <f t="shared" ref="H14:H31" si="5">$B$3*COS($B$1*C14) + $B$4*COS($B$2*C14)</f>
        <v>4.9484548753704036</v>
      </c>
      <c r="I14">
        <f t="shared" ref="I14:I31" si="6">$B$3*COS($B$1*D14) + $B$4*COS($B$2*D14)</f>
        <v>-0.28323171716947632</v>
      </c>
      <c r="J14" s="7">
        <f t="shared" ref="J14:J31" si="7">$B$3*COS($B$1*E14) + $B$4*COS($B$2*E14)</f>
        <v>-4.8072689281270797</v>
      </c>
    </row>
    <row r="15" spans="1:20">
      <c r="A15" s="33">
        <f t="shared" ref="A15:A31" si="8">A14+$B$6</f>
        <v>2.2480000000000002</v>
      </c>
      <c r="B15" s="25">
        <f t="shared" si="3"/>
        <v>-4871.7520000000004</v>
      </c>
      <c r="C15" s="25">
        <f t="shared" si="3"/>
        <v>-4867.2520000000004</v>
      </c>
      <c r="D15" s="25">
        <f t="shared" si="3"/>
        <v>-4862.7520000000004</v>
      </c>
      <c r="E15" s="7">
        <f t="shared" si="3"/>
        <v>-4858.2520000000004</v>
      </c>
      <c r="G15" s="6">
        <f t="shared" si="4"/>
        <v>3.6448758514140756</v>
      </c>
      <c r="H15">
        <f t="shared" si="5"/>
        <v>3.8401078358941785</v>
      </c>
      <c r="I15">
        <f t="shared" si="6"/>
        <v>-2.0628726591583457</v>
      </c>
      <c r="J15" s="7">
        <f t="shared" si="7"/>
        <v>-4.6529440440361087</v>
      </c>
      <c r="N15">
        <f>POWER($B$3*$B$4,2)</f>
        <v>1.6129</v>
      </c>
      <c r="O15">
        <f>SIN($B$6*$B$1)*SIN($B$7*$B$1)*SIN($B$6*$B$2)*SIN($B$7*$B$2)</f>
        <v>-0.21067123065589197</v>
      </c>
      <c r="P15">
        <f>POWER(COS($B$6*$B$1)-COS($B$6*$B$2),2)</f>
        <v>0.58070859421560361</v>
      </c>
      <c r="Q15">
        <f>POWER(COS($B$7*$B$1)-COS($B$7*$B$2),2)</f>
        <v>0.27988131936065641</v>
      </c>
      <c r="T15">
        <f>16*N15*O15*P15*Q15</f>
        <v>-0.88361854636617576</v>
      </c>
    </row>
    <row r="16" spans="1:20">
      <c r="A16" s="33">
        <f t="shared" si="8"/>
        <v>3.3720000000000003</v>
      </c>
      <c r="B16" s="9">
        <f t="shared" si="3"/>
        <v>-4870.6279999999997</v>
      </c>
      <c r="C16" s="9">
        <f t="shared" si="3"/>
        <v>-4866.1279999999997</v>
      </c>
      <c r="D16" s="9">
        <f t="shared" si="3"/>
        <v>-4861.6279999999997</v>
      </c>
      <c r="E16" s="10">
        <f t="shared" si="3"/>
        <v>-4857.1279999999997</v>
      </c>
      <c r="G16" s="8">
        <f t="shared" si="4"/>
        <v>4.5475991889390075</v>
      </c>
      <c r="H16" s="9">
        <f t="shared" si="5"/>
        <v>2.443312581116702</v>
      </c>
      <c r="I16" s="9">
        <f t="shared" si="6"/>
        <v>-3.7408608000834174</v>
      </c>
      <c r="J16" s="10">
        <f t="shared" si="7"/>
        <v>-4.3141441924153385</v>
      </c>
      <c r="S16" t="s">
        <v>26</v>
      </c>
      <c r="T16">
        <f>L13-T15</f>
        <v>-8.6075591099188387E-13</v>
      </c>
    </row>
    <row r="17" spans="1:10">
      <c r="A17" s="33">
        <f t="shared" si="8"/>
        <v>4.4960000000000004</v>
      </c>
      <c r="B17" s="25">
        <f t="shared" si="3"/>
        <v>-4869.5039999999999</v>
      </c>
      <c r="C17" s="25">
        <f t="shared" si="3"/>
        <v>-4865.0039999999999</v>
      </c>
      <c r="D17" s="25">
        <f t="shared" si="3"/>
        <v>-4860.5039999999999</v>
      </c>
      <c r="E17" s="25">
        <f t="shared" si="3"/>
        <v>-4856.0039999999999</v>
      </c>
      <c r="G17">
        <f t="shared" si="4"/>
        <v>5.1713051217055339</v>
      </c>
      <c r="H17">
        <f t="shared" si="5"/>
        <v>1.1508289110669279</v>
      </c>
      <c r="I17">
        <f t="shared" si="6"/>
        <v>-4.6629241443731813</v>
      </c>
      <c r="J17">
        <f t="shared" si="7"/>
        <v>-3.3683670775310928</v>
      </c>
    </row>
    <row r="18" spans="1:10">
      <c r="A18" s="33">
        <f t="shared" si="8"/>
        <v>5.620000000000001</v>
      </c>
      <c r="B18" s="25">
        <f t="shared" si="3"/>
        <v>-4868.38</v>
      </c>
      <c r="C18" s="25">
        <f t="shared" si="3"/>
        <v>-4863.88</v>
      </c>
      <c r="D18" s="25">
        <f t="shared" si="3"/>
        <v>-4859.38</v>
      </c>
      <c r="E18" s="25">
        <f t="shared" si="3"/>
        <v>-4854.88</v>
      </c>
      <c r="G18">
        <f t="shared" si="4"/>
        <v>4.9510512548916079</v>
      </c>
      <c r="H18">
        <f t="shared" si="5"/>
        <v>-0.27747071798617762</v>
      </c>
      <c r="I18">
        <f t="shared" si="6"/>
        <v>-4.8075589005958843</v>
      </c>
      <c r="J18">
        <f t="shared" si="7"/>
        <v>-1.6596364380136788</v>
      </c>
    </row>
    <row r="19" spans="1:10">
      <c r="A19" s="33">
        <f t="shared" si="8"/>
        <v>6.7440000000000015</v>
      </c>
      <c r="B19" s="25">
        <f t="shared" si="3"/>
        <v>-4867.2560000000003</v>
      </c>
      <c r="C19" s="25">
        <f t="shared" si="3"/>
        <v>-4862.7560000000003</v>
      </c>
      <c r="D19" s="25">
        <f t="shared" si="3"/>
        <v>-4858.2560000000003</v>
      </c>
      <c r="E19" s="25">
        <f t="shared" si="3"/>
        <v>-4853.7560000000003</v>
      </c>
      <c r="G19">
        <f t="shared" si="4"/>
        <v>3.8449730642238338</v>
      </c>
      <c r="H19">
        <f t="shared" si="5"/>
        <v>-2.0562733100513211</v>
      </c>
      <c r="I19">
        <f t="shared" si="6"/>
        <v>-4.6536700938162134</v>
      </c>
      <c r="J19">
        <f t="shared" si="7"/>
        <v>0.25429307987293615</v>
      </c>
    </row>
    <row r="20" spans="1:10">
      <c r="A20" s="33">
        <f t="shared" si="8"/>
        <v>7.8680000000000021</v>
      </c>
      <c r="B20" s="25">
        <f t="shared" si="3"/>
        <v>-4866.1319999999996</v>
      </c>
      <c r="C20" s="25">
        <f t="shared" si="3"/>
        <v>-4861.6319999999996</v>
      </c>
      <c r="D20" s="25">
        <f t="shared" si="3"/>
        <v>-4857.1319999999996</v>
      </c>
      <c r="E20" s="25">
        <f t="shared" si="3"/>
        <v>-4852.6319999999996</v>
      </c>
      <c r="G20">
        <f t="shared" si="4"/>
        <v>2.4481219324417198</v>
      </c>
      <c r="H20">
        <f t="shared" si="5"/>
        <v>-3.7359648747589791</v>
      </c>
      <c r="I20">
        <f t="shared" si="6"/>
        <v>-4.3161384870002388</v>
      </c>
      <c r="J20">
        <f t="shared" si="7"/>
        <v>1.7626472447462427</v>
      </c>
    </row>
    <row r="21" spans="1:10">
      <c r="A21" s="33">
        <f t="shared" si="8"/>
        <v>8.9920000000000027</v>
      </c>
      <c r="B21" s="25">
        <f t="shared" si="3"/>
        <v>-4865.0079999999998</v>
      </c>
      <c r="C21" s="25">
        <f t="shared" si="3"/>
        <v>-4860.5079999999998</v>
      </c>
      <c r="D21" s="25">
        <f t="shared" si="3"/>
        <v>-4856.0079999999998</v>
      </c>
      <c r="E21" s="25">
        <f t="shared" si="3"/>
        <v>-4851.5079999999998</v>
      </c>
      <c r="G21">
        <f t="shared" si="4"/>
        <v>1.1554135008490205</v>
      </c>
      <c r="H21">
        <f t="shared" si="5"/>
        <v>-4.661248991289912</v>
      </c>
      <c r="I21">
        <f t="shared" si="6"/>
        <v>-3.3732228932504777</v>
      </c>
      <c r="J21">
        <f t="shared" si="7"/>
        <v>2.9172659464791426</v>
      </c>
    </row>
    <row r="22" spans="1:10">
      <c r="A22" s="33">
        <f t="shared" si="8"/>
        <v>10.116000000000003</v>
      </c>
      <c r="B22" s="25">
        <f t="shared" si="3"/>
        <v>-4863.884</v>
      </c>
      <c r="C22" s="25">
        <f t="shared" si="3"/>
        <v>-4859.384</v>
      </c>
      <c r="D22" s="25">
        <f t="shared" si="3"/>
        <v>-4854.884</v>
      </c>
      <c r="E22" s="25">
        <f t="shared" si="3"/>
        <v>-4850.384</v>
      </c>
      <c r="G22">
        <f t="shared" si="4"/>
        <v>-0.27171507118364918</v>
      </c>
      <c r="H22">
        <f t="shared" si="5"/>
        <v>-4.8078456108006451</v>
      </c>
      <c r="I22">
        <f t="shared" si="6"/>
        <v>-1.6665533322381496</v>
      </c>
      <c r="J22">
        <f t="shared" si="7"/>
        <v>4.0638610797250383</v>
      </c>
    </row>
    <row r="23" spans="1:10">
      <c r="A23" s="33">
        <f t="shared" si="8"/>
        <v>11.240000000000004</v>
      </c>
      <c r="B23" s="25">
        <f t="shared" si="3"/>
        <v>-4862.76</v>
      </c>
      <c r="C23" s="25">
        <f t="shared" si="3"/>
        <v>-4858.26</v>
      </c>
      <c r="D23" s="25">
        <f t="shared" si="3"/>
        <v>-4853.76</v>
      </c>
      <c r="E23" s="25">
        <f t="shared" si="3"/>
        <v>-4849.26</v>
      </c>
      <c r="G23">
        <f t="shared" si="4"/>
        <v>-2.0496729961241953</v>
      </c>
      <c r="H23">
        <f t="shared" si="5"/>
        <v>-4.6543945727007188</v>
      </c>
      <c r="I23">
        <f t="shared" si="6"/>
        <v>0.2480041588248563</v>
      </c>
      <c r="J23">
        <f t="shared" si="7"/>
        <v>5.0243997119762032</v>
      </c>
    </row>
    <row r="24" spans="1:10">
      <c r="A24" s="33">
        <f t="shared" si="8"/>
        <v>12.364000000000004</v>
      </c>
      <c r="B24" s="25">
        <f t="shared" si="3"/>
        <v>-4861.6360000000004</v>
      </c>
      <c r="C24" s="25">
        <f t="shared" si="3"/>
        <v>-4857.1360000000004</v>
      </c>
      <c r="D24" s="25">
        <f t="shared" si="3"/>
        <v>-4852.6360000000004</v>
      </c>
      <c r="E24" s="25">
        <f t="shared" si="3"/>
        <v>-4848.1360000000004</v>
      </c>
      <c r="G24">
        <f t="shared" si="4"/>
        <v>-3.731058542899961</v>
      </c>
      <c r="H24">
        <f t="shared" si="5"/>
        <v>-4.3181247695196356</v>
      </c>
      <c r="I24">
        <f t="shared" si="6"/>
        <v>1.7581349650220364</v>
      </c>
      <c r="J24">
        <f t="shared" si="7"/>
        <v>5.1971771821684491</v>
      </c>
    </row>
    <row r="25" spans="1:10">
      <c r="A25" s="33">
        <f t="shared" si="8"/>
        <v>13.488000000000005</v>
      </c>
      <c r="B25" s="25">
        <f t="shared" si="3"/>
        <v>-4860.5119999999997</v>
      </c>
      <c r="C25" s="25">
        <f t="shared" si="3"/>
        <v>-4856.0119999999997</v>
      </c>
      <c r="D25" s="25">
        <f t="shared" si="3"/>
        <v>-4851.5119999999997</v>
      </c>
      <c r="E25" s="25">
        <f t="shared" si="3"/>
        <v>-4847.0119999999997</v>
      </c>
      <c r="G25">
        <f t="shared" si="4"/>
        <v>-4.6595633036562942</v>
      </c>
      <c r="H25">
        <f t="shared" si="5"/>
        <v>-3.3780680683813462</v>
      </c>
      <c r="I25">
        <f t="shared" si="6"/>
        <v>2.9132885004676914</v>
      </c>
      <c r="J25">
        <f t="shared" si="7"/>
        <v>4.4323369956702399</v>
      </c>
    </row>
    <row r="26" spans="1:10">
      <c r="A26" s="33">
        <f t="shared" si="8"/>
        <v>14.612000000000005</v>
      </c>
      <c r="B26" s="25">
        <f t="shared" si="3"/>
        <v>-4859.3879999999999</v>
      </c>
      <c r="C26" s="25">
        <f t="shared" si="3"/>
        <v>-4854.8879999999999</v>
      </c>
      <c r="D26" s="25">
        <f t="shared" si="3"/>
        <v>-4850.3879999999999</v>
      </c>
      <c r="E26" s="25">
        <f t="shared" si="3"/>
        <v>-4845.8879999999999</v>
      </c>
      <c r="G26">
        <f t="shared" si="4"/>
        <v>-4.8081290358512234</v>
      </c>
      <c r="H26">
        <f t="shared" si="5"/>
        <v>-1.6734675225256703</v>
      </c>
      <c r="I26">
        <f t="shared" si="6"/>
        <v>4.0597903472636379</v>
      </c>
      <c r="J26">
        <f t="shared" si="7"/>
        <v>3.2621711485925933</v>
      </c>
    </row>
    <row r="27" spans="1:10">
      <c r="A27" s="33">
        <f t="shared" si="8"/>
        <v>15.736000000000006</v>
      </c>
      <c r="B27" s="25">
        <f t="shared" si="3"/>
        <v>-4858.2640000000001</v>
      </c>
      <c r="C27" s="25">
        <f t="shared" si="3"/>
        <v>-4853.7640000000001</v>
      </c>
      <c r="D27" s="25">
        <f t="shared" si="3"/>
        <v>-4849.2640000000001</v>
      </c>
      <c r="E27" s="25">
        <f t="shared" si="3"/>
        <v>-4844.7640000000001</v>
      </c>
      <c r="G27">
        <f t="shared" si="4"/>
        <v>-4.6551174932921198</v>
      </c>
      <c r="H27">
        <f t="shared" si="5"/>
        <v>0.24170920797604556</v>
      </c>
      <c r="I27">
        <f t="shared" si="6"/>
        <v>5.0220532785278378</v>
      </c>
      <c r="J27">
        <f t="shared" si="7"/>
        <v>2.110951131506801</v>
      </c>
    </row>
    <row r="28" spans="1:10">
      <c r="A28" s="33">
        <f t="shared" si="8"/>
        <v>16.860000000000007</v>
      </c>
      <c r="B28" s="72">
        <f>$B$5+$A28+B$12</f>
        <v>-4857.1400000000003</v>
      </c>
      <c r="C28" s="25">
        <f t="shared" si="3"/>
        <v>-4852.6400000000003</v>
      </c>
      <c r="D28" s="25">
        <f t="shared" si="3"/>
        <v>-4848.1400000000003</v>
      </c>
      <c r="E28" s="25">
        <f t="shared" si="3"/>
        <v>-4843.6400000000003</v>
      </c>
      <c r="G28" s="72">
        <f>$B$3*COS($B$1*B28) + $B$4*COS($B$2*B28)</f>
        <v>-4.320103064545358</v>
      </c>
      <c r="H28">
        <f t="shared" si="5"/>
        <v>1.7536177886863329</v>
      </c>
      <c r="I28">
        <f t="shared" si="6"/>
        <v>5.1983891688514356</v>
      </c>
      <c r="J28">
        <f t="shared" si="7"/>
        <v>0.76844355696004918</v>
      </c>
    </row>
    <row r="29" spans="1:10">
      <c r="A29" s="33">
        <f t="shared" si="8"/>
        <v>17.984000000000005</v>
      </c>
      <c r="B29" s="25">
        <f t="shared" si="3"/>
        <v>-4856.0159999999996</v>
      </c>
      <c r="C29" s="25">
        <f t="shared" si="3"/>
        <v>-4851.5159999999996</v>
      </c>
      <c r="D29" s="25">
        <f t="shared" si="3"/>
        <v>-4847.0159999999996</v>
      </c>
      <c r="E29" s="25">
        <f t="shared" si="3"/>
        <v>-4842.5159999999996</v>
      </c>
      <c r="G29">
        <f t="shared" si="4"/>
        <v>-3.3829025922660465</v>
      </c>
      <c r="H29">
        <f t="shared" si="5"/>
        <v>2.9093116728639936</v>
      </c>
      <c r="I29">
        <f t="shared" si="6"/>
        <v>4.4361820983247897</v>
      </c>
      <c r="J29">
        <f t="shared" si="7"/>
        <v>-1.0300982986455975</v>
      </c>
    </row>
    <row r="30" spans="1:10">
      <c r="A30" s="33">
        <f t="shared" si="8"/>
        <v>19.108000000000004</v>
      </c>
      <c r="B30" s="25">
        <f t="shared" si="3"/>
        <v>-4854.8919999999998</v>
      </c>
      <c r="C30" s="25">
        <f t="shared" si="3"/>
        <v>-4850.3919999999998</v>
      </c>
      <c r="D30" s="25">
        <f t="shared" si="3"/>
        <v>-4845.8919999999998</v>
      </c>
      <c r="E30" s="25">
        <f t="shared" si="3"/>
        <v>-4841.3919999999998</v>
      </c>
      <c r="G30">
        <f t="shared" si="4"/>
        <v>-1.6803789701469329</v>
      </c>
      <c r="H30">
        <f t="shared" si="5"/>
        <v>4.0557178822882705</v>
      </c>
      <c r="I30">
        <f t="shared" si="6"/>
        <v>3.2663598921420371</v>
      </c>
      <c r="J30">
        <f t="shared" si="7"/>
        <v>-2.8933175391227093</v>
      </c>
    </row>
    <row r="31" spans="1:10">
      <c r="A31" s="34">
        <f t="shared" si="8"/>
        <v>20.232000000000003</v>
      </c>
      <c r="B31" s="25">
        <f t="shared" si="3"/>
        <v>-4853.768</v>
      </c>
      <c r="C31" s="25">
        <f t="shared" si="3"/>
        <v>-4849.268</v>
      </c>
      <c r="D31" s="25">
        <f t="shared" si="3"/>
        <v>-4844.768</v>
      </c>
      <c r="E31" s="25">
        <f t="shared" si="3"/>
        <v>-4840.268</v>
      </c>
      <c r="G31">
        <f t="shared" si="4"/>
        <v>0.23540824316675271</v>
      </c>
      <c r="H31">
        <f t="shared" si="5"/>
        <v>5.019696294182654</v>
      </c>
      <c r="I31">
        <f t="shared" si="6"/>
        <v>2.1151261315865244</v>
      </c>
      <c r="J31">
        <f t="shared" si="7"/>
        <v>-4.1268215901048286</v>
      </c>
    </row>
  </sheetData>
  <mergeCells count="4">
    <mergeCell ref="B11:E11"/>
    <mergeCell ref="G11:J11"/>
    <mergeCell ref="P13:Q13"/>
    <mergeCell ref="D5:H7"/>
  </mergeCells>
  <pageMargins left="0.7" right="0.7" top="0.75" bottom="0.75" header="0.3" footer="0.3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Z51"/>
  <sheetViews>
    <sheetView topLeftCell="A7" zoomScale="60" zoomScaleNormal="60" workbookViewId="0">
      <selection activeCell="H12" sqref="H12"/>
    </sheetView>
  </sheetViews>
  <sheetFormatPr baseColWidth="10" defaultRowHeight="15"/>
  <cols>
    <col min="1" max="1" width="19.7109375" customWidth="1"/>
    <col min="15" max="15" width="9" customWidth="1"/>
    <col min="16" max="18" width="16.42578125" customWidth="1"/>
    <col min="19" max="19" width="22" bestFit="1" customWidth="1"/>
    <col min="20" max="22" width="16.42578125" customWidth="1"/>
    <col min="24" max="24" width="29.42578125" bestFit="1" customWidth="1"/>
  </cols>
  <sheetData>
    <row r="1" spans="1:26">
      <c r="A1" s="37" t="s">
        <v>8</v>
      </c>
      <c r="B1" s="38">
        <v>5.33</v>
      </c>
    </row>
    <row r="2" spans="1:26">
      <c r="A2" s="39" t="s">
        <v>9</v>
      </c>
      <c r="B2" s="40">
        <v>7</v>
      </c>
    </row>
    <row r="3" spans="1:26">
      <c r="A3" s="39" t="s">
        <v>12</v>
      </c>
      <c r="B3" s="40">
        <v>2</v>
      </c>
    </row>
    <row r="4" spans="1:26">
      <c r="A4" s="39" t="s">
        <v>10</v>
      </c>
      <c r="B4" s="40">
        <v>1</v>
      </c>
    </row>
    <row r="5" spans="1:26">
      <c r="A5" s="39" t="s">
        <v>11</v>
      </c>
      <c r="B5" s="40">
        <v>-4.33</v>
      </c>
    </row>
    <row r="6" spans="1:26">
      <c r="A6" s="41" t="s">
        <v>13</v>
      </c>
      <c r="B6" s="42">
        <v>1</v>
      </c>
    </row>
    <row r="7" spans="1:26">
      <c r="A7" s="43" t="s">
        <v>2</v>
      </c>
      <c r="B7" s="44">
        <v>-200</v>
      </c>
      <c r="D7" s="82" t="s">
        <v>30</v>
      </c>
      <c r="E7" s="83"/>
      <c r="F7" s="83"/>
      <c r="G7" s="83"/>
      <c r="H7" s="84"/>
    </row>
    <row r="8" spans="1:26">
      <c r="A8" s="45" t="s">
        <v>4</v>
      </c>
      <c r="B8" s="46">
        <v>2</v>
      </c>
      <c r="D8" s="85"/>
      <c r="E8" s="86"/>
      <c r="F8" s="86"/>
      <c r="G8" s="86"/>
      <c r="H8" s="87"/>
    </row>
    <row r="9" spans="1:26">
      <c r="A9" s="47" t="s">
        <v>3</v>
      </c>
      <c r="B9" s="48">
        <v>0.25</v>
      </c>
      <c r="D9" s="88"/>
      <c r="E9" s="89"/>
      <c r="F9" s="89"/>
      <c r="G9" s="89"/>
      <c r="H9" s="90"/>
    </row>
    <row r="12" spans="1:26" ht="15.75" thickBot="1"/>
    <row r="13" spans="1:26" ht="15.75" thickBot="1">
      <c r="B13" s="101" t="s">
        <v>27</v>
      </c>
      <c r="C13" s="102"/>
      <c r="D13" s="103"/>
      <c r="E13" s="103"/>
      <c r="F13" s="103"/>
      <c r="G13" s="104"/>
      <c r="H13" s="2"/>
      <c r="I13" s="105" t="s">
        <v>35</v>
      </c>
      <c r="J13" s="106"/>
      <c r="K13" s="107"/>
      <c r="L13" s="107"/>
      <c r="M13" s="107"/>
      <c r="N13" s="108"/>
      <c r="P13" s="1" t="s">
        <v>22</v>
      </c>
      <c r="Q13" s="12"/>
      <c r="R13" s="11" t="s">
        <v>23</v>
      </c>
      <c r="S13" s="11" t="s">
        <v>24</v>
      </c>
      <c r="T13" s="109" t="s">
        <v>25</v>
      </c>
      <c r="U13" s="110"/>
      <c r="V13" s="111"/>
      <c r="X13" s="1" t="s">
        <v>7</v>
      </c>
    </row>
    <row r="14" spans="1:26">
      <c r="A14" s="36" t="s">
        <v>28</v>
      </c>
      <c r="B14" s="73">
        <v>0</v>
      </c>
      <c r="C14" s="73">
        <f>B14+$B$9</f>
        <v>0.25</v>
      </c>
      <c r="D14" s="73">
        <f t="shared" ref="D14:G14" si="0">C14+$B$9</f>
        <v>0.5</v>
      </c>
      <c r="E14" s="73">
        <f t="shared" si="0"/>
        <v>0.75</v>
      </c>
      <c r="F14" s="73">
        <f t="shared" si="0"/>
        <v>1</v>
      </c>
      <c r="G14" s="73">
        <f t="shared" si="0"/>
        <v>1.25</v>
      </c>
      <c r="H14" s="2"/>
      <c r="I14" s="49"/>
      <c r="J14" s="50"/>
      <c r="K14" s="51"/>
      <c r="L14" s="51"/>
      <c r="M14" s="51"/>
      <c r="N14" s="52"/>
      <c r="P14" s="12"/>
      <c r="Q14" s="12"/>
      <c r="R14" s="12"/>
      <c r="S14" s="12"/>
      <c r="T14" s="29"/>
      <c r="U14" s="30"/>
      <c r="V14" s="30"/>
      <c r="X14" s="12"/>
    </row>
    <row r="15" spans="1:26">
      <c r="A15" s="20">
        <v>0</v>
      </c>
      <c r="B15" s="3">
        <f>$B$7+$A15+B$14</f>
        <v>-200</v>
      </c>
      <c r="C15" s="4">
        <f t="shared" ref="C15:G30" si="1">$B$7+$A15+C$14</f>
        <v>-199.75</v>
      </c>
      <c r="D15" s="4">
        <f t="shared" si="1"/>
        <v>-199.5</v>
      </c>
      <c r="E15" s="4">
        <f t="shared" si="1"/>
        <v>-199.25</v>
      </c>
      <c r="F15" s="4">
        <f t="shared" si="1"/>
        <v>-199</v>
      </c>
      <c r="G15" s="5">
        <f t="shared" si="1"/>
        <v>-198.75</v>
      </c>
      <c r="I15" s="3">
        <f>$B$4*COS($B$1*B15) + $B$5*COS($B$2*B15) + $B$6*COS($B$3*B15)</f>
        <v>-2.8329945092092839</v>
      </c>
      <c r="J15" s="4">
        <f t="shared" ref="J15:N15" si="2">$B$4*COS($B$1*C15) + $B$5*COS($B$2*C15) + $B$6*COS($B$3*C15)</f>
        <v>2.3903815924067402</v>
      </c>
      <c r="K15" s="4">
        <f t="shared" si="2"/>
        <v>-0.63729738461226937</v>
      </c>
      <c r="L15" s="4">
        <f t="shared" si="2"/>
        <v>-4.196649390590423</v>
      </c>
      <c r="M15" s="4">
        <f t="shared" si="2"/>
        <v>1.0825452045017236</v>
      </c>
      <c r="N15" s="5">
        <f t="shared" si="2"/>
        <v>2.9477153865279093</v>
      </c>
      <c r="P15">
        <f>MDETERM(I15:N20)</f>
        <v>-28.0100465863196</v>
      </c>
      <c r="X15" s="13">
        <f>-4096*R16*S16*PRODUCT(T16:V17)</f>
        <v>-28.010046586311429</v>
      </c>
      <c r="Z15">
        <f>P15/X15</f>
        <v>1.0000000000002918</v>
      </c>
    </row>
    <row r="16" spans="1:26">
      <c r="A16" s="20">
        <f>A15+$B$8</f>
        <v>2</v>
      </c>
      <c r="B16" s="6">
        <f t="shared" ref="B16:G51" si="3">$B$7+$A16+B$14</f>
        <v>-198</v>
      </c>
      <c r="C16" s="25">
        <f t="shared" si="1"/>
        <v>-197.75</v>
      </c>
      <c r="D16" s="25">
        <f t="shared" si="1"/>
        <v>-197.5</v>
      </c>
      <c r="E16" s="25">
        <f t="shared" si="1"/>
        <v>-197.25</v>
      </c>
      <c r="F16" s="25">
        <f t="shared" si="1"/>
        <v>-197</v>
      </c>
      <c r="G16" s="7">
        <f t="shared" si="1"/>
        <v>-196.75</v>
      </c>
      <c r="I16" s="6">
        <f t="shared" ref="I16:I51" si="4">$B$4*COS($B$1*B16) + $B$5*COS($B$2*B16) + $B$6*COS($B$3*B16)</f>
        <v>5.6338512137658485</v>
      </c>
      <c r="J16">
        <f t="shared" ref="J16:J51" si="5">$B$4*COS($B$1*C16) + $B$5*COS($B$2*C16) + $B$6*COS($B$3*C16)</f>
        <v>2.5454892981841351</v>
      </c>
      <c r="K16">
        <f t="shared" ref="K16:K51" si="6">$B$4*COS($B$1*D16) + $B$5*COS($B$2*D16) + $B$6*COS($B$3*D16)</f>
        <v>-4.5483764541855631</v>
      </c>
      <c r="L16">
        <f t="shared" ref="L16:L51" si="7">$B$4*COS($B$1*E16) + $B$5*COS($B$2*E16) + $B$6*COS($B$3*E16)</f>
        <v>-0.32018634741925223</v>
      </c>
      <c r="M16">
        <f t="shared" ref="M16:M51" si="8">$B$4*COS($B$1*F16) + $B$5*COS($B$2*F16) + $B$6*COS($B$3*F16)</f>
        <v>4.7617356423795627</v>
      </c>
      <c r="N16" s="7">
        <f t="shared" ref="N16:N51" si="9">$B$4*COS($B$1*G16) + $B$5*COS($B$2*G16) + $B$6*COS($B$3*G16)</f>
        <v>-1.3163333308184317</v>
      </c>
      <c r="R16">
        <f>POWER($B$4*$B$5*$B$6,2)</f>
        <v>18.748899999999999</v>
      </c>
      <c r="S16">
        <f>SIN($B$8*$B$1)*SIN($B$9*$B$1)*SIN($B$8*$B$2)*SIN($B$9*$B$2)*SIN($B$8*$B$3)*SIN($B$9*$B$3)</f>
        <v>0.32450302069916387</v>
      </c>
      <c r="T16">
        <f>POWER(COS($B$8*$B$1)-COS($B$8*$B$2),2)</f>
        <v>0.2172013879131949</v>
      </c>
      <c r="U16">
        <f>POWER(COS($B$8*$B$1)-COS($B$8*$B$3),2)</f>
        <v>0.10519133842394053</v>
      </c>
      <c r="V16">
        <f>POWER(COS($B$8*$B$2)-COS($B$8*$B$3),2)</f>
        <v>0.62470187077128225</v>
      </c>
    </row>
    <row r="17" spans="1:22">
      <c r="A17" s="20">
        <f t="shared" ref="A17:A51" si="10">A16+$B$8</f>
        <v>4</v>
      </c>
      <c r="B17" s="6">
        <f t="shared" si="3"/>
        <v>-196</v>
      </c>
      <c r="C17" s="25">
        <f t="shared" si="1"/>
        <v>-195.75</v>
      </c>
      <c r="D17" s="25">
        <f t="shared" si="1"/>
        <v>-195.5</v>
      </c>
      <c r="E17" s="25">
        <f t="shared" si="1"/>
        <v>-195.25</v>
      </c>
      <c r="F17" s="25">
        <f t="shared" si="1"/>
        <v>-195</v>
      </c>
      <c r="G17" s="7">
        <f t="shared" si="1"/>
        <v>-194.75</v>
      </c>
      <c r="I17" s="6">
        <f t="shared" si="4"/>
        <v>1.9065187483439003</v>
      </c>
      <c r="J17">
        <f t="shared" si="5"/>
        <v>-3.1871197784357332</v>
      </c>
      <c r="K17">
        <f t="shared" si="6"/>
        <v>-0.75581602118263957</v>
      </c>
      <c r="L17">
        <f t="shared" si="7"/>
        <v>4.1787433032763532</v>
      </c>
      <c r="M17">
        <f t="shared" si="8"/>
        <v>-6.0830279225115413E-2</v>
      </c>
      <c r="N17" s="7">
        <f t="shared" si="9"/>
        <v>-2.9690234793748647</v>
      </c>
      <c r="T17">
        <f>POWER(COS($B$9*$B$1)-COS($B$9*$B$2),2)</f>
        <v>0.17163910035574437</v>
      </c>
      <c r="U17">
        <f>POWER(COS($B$9*$B$1)-COS($B$9*$B$3),2)</f>
        <v>0.41156731290030713</v>
      </c>
      <c r="V17">
        <f>POWER(COS($B$9*$B$2)-COS($B$9*$B$3),2)</f>
        <v>1.1147740696161421</v>
      </c>
    </row>
    <row r="18" spans="1:22">
      <c r="A18" s="20">
        <f t="shared" si="10"/>
        <v>6</v>
      </c>
      <c r="B18" s="6">
        <f t="shared" si="3"/>
        <v>-194</v>
      </c>
      <c r="C18" s="25">
        <f t="shared" si="1"/>
        <v>-193.75</v>
      </c>
      <c r="D18" s="25">
        <f t="shared" si="1"/>
        <v>-193.5</v>
      </c>
      <c r="E18" s="25">
        <f t="shared" si="1"/>
        <v>-193.25</v>
      </c>
      <c r="F18" s="25">
        <f t="shared" si="1"/>
        <v>-193</v>
      </c>
      <c r="G18" s="7">
        <f t="shared" si="1"/>
        <v>-192.75</v>
      </c>
      <c r="I18" s="6">
        <f t="shared" si="4"/>
        <v>-3.8090341884812826</v>
      </c>
      <c r="J18">
        <f t="shared" si="5"/>
        <v>-3.7220615485121726</v>
      </c>
      <c r="K18">
        <f t="shared" si="6"/>
        <v>3.6309492590916914</v>
      </c>
      <c r="L18">
        <f t="shared" si="7"/>
        <v>1.1729309585102821</v>
      </c>
      <c r="M18">
        <f t="shared" si="8"/>
        <v>-5.3966725625870504</v>
      </c>
      <c r="N18" s="7">
        <f t="shared" si="9"/>
        <v>-1.3303486554626818</v>
      </c>
    </row>
    <row r="19" spans="1:22">
      <c r="A19" s="20">
        <f t="shared" si="10"/>
        <v>8</v>
      </c>
      <c r="B19" s="6">
        <f t="shared" si="3"/>
        <v>-192</v>
      </c>
      <c r="C19" s="25">
        <f t="shared" si="1"/>
        <v>-191.75</v>
      </c>
      <c r="D19" s="25">
        <f t="shared" si="1"/>
        <v>-191.5</v>
      </c>
      <c r="E19" s="25">
        <f t="shared" si="1"/>
        <v>-191.25</v>
      </c>
      <c r="F19" s="25">
        <f t="shared" si="1"/>
        <v>-191</v>
      </c>
      <c r="G19" s="7">
        <f t="shared" si="1"/>
        <v>-190.75</v>
      </c>
      <c r="I19" s="6">
        <f t="shared" si="4"/>
        <v>-2.1243359412837064</v>
      </c>
      <c r="J19">
        <f t="shared" si="5"/>
        <v>3.4905268570547152</v>
      </c>
      <c r="K19">
        <f t="shared" si="6"/>
        <v>2.4973214048382175</v>
      </c>
      <c r="L19">
        <f t="shared" si="7"/>
        <v>-3.1339318718939211</v>
      </c>
      <c r="M19">
        <f t="shared" si="8"/>
        <v>0.19932179983702458</v>
      </c>
      <c r="N19" s="7">
        <f t="shared" si="9"/>
        <v>4.4986166500591658</v>
      </c>
    </row>
    <row r="20" spans="1:22">
      <c r="A20" s="20">
        <f t="shared" si="10"/>
        <v>10</v>
      </c>
      <c r="B20" s="8">
        <f t="shared" si="3"/>
        <v>-190</v>
      </c>
      <c r="C20" s="9">
        <f t="shared" si="1"/>
        <v>-189.75</v>
      </c>
      <c r="D20" s="9">
        <f t="shared" si="1"/>
        <v>-189.5</v>
      </c>
      <c r="E20" s="9">
        <f t="shared" si="1"/>
        <v>-189.25</v>
      </c>
      <c r="F20" s="9">
        <f t="shared" si="1"/>
        <v>-189</v>
      </c>
      <c r="G20" s="10">
        <f t="shared" si="1"/>
        <v>-188.75</v>
      </c>
      <c r="I20" s="8">
        <f t="shared" si="4"/>
        <v>1.3956837323714697</v>
      </c>
      <c r="J20" s="9">
        <f t="shared" si="5"/>
        <v>3.63179489777845</v>
      </c>
      <c r="K20" s="9">
        <f t="shared" si="6"/>
        <v>-3.585648205183789</v>
      </c>
      <c r="L20" s="9">
        <f t="shared" si="7"/>
        <v>-3.2385781754649714</v>
      </c>
      <c r="M20" s="9">
        <f t="shared" si="8"/>
        <v>4.0682653386002086</v>
      </c>
      <c r="N20" s="10">
        <f t="shared" si="9"/>
        <v>2.5237517444515332</v>
      </c>
    </row>
    <row r="21" spans="1:22">
      <c r="A21" s="20">
        <f t="shared" si="10"/>
        <v>12</v>
      </c>
      <c r="B21" s="25">
        <f t="shared" si="3"/>
        <v>-188</v>
      </c>
      <c r="C21" s="25">
        <f t="shared" si="1"/>
        <v>-187.75</v>
      </c>
      <c r="D21" s="25">
        <f t="shared" si="1"/>
        <v>-187.5</v>
      </c>
      <c r="E21" s="25">
        <f t="shared" si="1"/>
        <v>-187.25</v>
      </c>
      <c r="F21" s="25">
        <f t="shared" si="1"/>
        <v>-187</v>
      </c>
      <c r="G21" s="25">
        <f t="shared" si="1"/>
        <v>-186.75</v>
      </c>
      <c r="I21">
        <f t="shared" si="4"/>
        <v>3.6560488908146058</v>
      </c>
      <c r="J21">
        <f t="shared" si="5"/>
        <v>-2.1310878346560762</v>
      </c>
      <c r="K21">
        <f t="shared" si="6"/>
        <v>-2.8194168437822915</v>
      </c>
      <c r="L21">
        <f t="shared" si="7"/>
        <v>3.0532834560760911</v>
      </c>
      <c r="M21">
        <f t="shared" si="8"/>
        <v>0.50930582737898444</v>
      </c>
      <c r="N21">
        <f t="shared" si="9"/>
        <v>-5.8848077546845596</v>
      </c>
    </row>
    <row r="22" spans="1:22">
      <c r="A22" s="20">
        <f t="shared" si="10"/>
        <v>14</v>
      </c>
      <c r="B22" s="25">
        <f t="shared" si="3"/>
        <v>-186</v>
      </c>
      <c r="C22" s="25">
        <f t="shared" si="1"/>
        <v>-185.75</v>
      </c>
      <c r="D22" s="25">
        <f t="shared" si="1"/>
        <v>-185.5</v>
      </c>
      <c r="E22" s="25">
        <f t="shared" si="1"/>
        <v>-185.25</v>
      </c>
      <c r="F22" s="25">
        <f t="shared" si="1"/>
        <v>-185</v>
      </c>
      <c r="G22" s="25">
        <f t="shared" si="1"/>
        <v>-184.75</v>
      </c>
      <c r="I22">
        <f t="shared" si="4"/>
        <v>-0.33725176590153605</v>
      </c>
      <c r="J22">
        <f t="shared" si="5"/>
        <v>-4.2378652198290778</v>
      </c>
      <c r="K22">
        <f t="shared" si="6"/>
        <v>2.5835929708715319</v>
      </c>
      <c r="L22">
        <f t="shared" si="7"/>
        <v>4.8154113337905979</v>
      </c>
      <c r="M22">
        <f t="shared" si="8"/>
        <v>-1.733691005321792</v>
      </c>
      <c r="N22">
        <f t="shared" si="9"/>
        <v>-1.8332387081075014</v>
      </c>
    </row>
    <row r="23" spans="1:22">
      <c r="A23" s="20">
        <f t="shared" si="10"/>
        <v>16</v>
      </c>
      <c r="B23" s="25">
        <f t="shared" si="3"/>
        <v>-184</v>
      </c>
      <c r="C23" s="25">
        <f t="shared" si="1"/>
        <v>-183.75</v>
      </c>
      <c r="D23" s="25">
        <f t="shared" si="1"/>
        <v>-183.5</v>
      </c>
      <c r="E23" s="25">
        <f t="shared" si="1"/>
        <v>-183.25</v>
      </c>
      <c r="F23" s="25">
        <f t="shared" si="1"/>
        <v>-183</v>
      </c>
      <c r="G23" s="25">
        <f t="shared" si="1"/>
        <v>-182.75</v>
      </c>
      <c r="I23">
        <f t="shared" si="4"/>
        <v>-4.3752419785258718</v>
      </c>
      <c r="J23">
        <f t="shared" si="5"/>
        <v>0.70284572068221962</v>
      </c>
      <c r="K23">
        <f t="shared" si="6"/>
        <v>2.6012163094673411</v>
      </c>
      <c r="L23">
        <f t="shared" si="7"/>
        <v>-3.8460000761824857</v>
      </c>
      <c r="M23">
        <f t="shared" si="8"/>
        <v>-3.0391538115272114</v>
      </c>
      <c r="N23">
        <f t="shared" si="9"/>
        <v>4.9817135176061873</v>
      </c>
    </row>
    <row r="24" spans="1:22">
      <c r="A24" s="20">
        <f t="shared" si="10"/>
        <v>18</v>
      </c>
      <c r="B24" s="25">
        <f t="shared" si="3"/>
        <v>-182</v>
      </c>
      <c r="C24" s="25">
        <f t="shared" si="1"/>
        <v>-181.75</v>
      </c>
      <c r="D24" s="25">
        <f t="shared" si="1"/>
        <v>-181.5</v>
      </c>
      <c r="E24" s="25">
        <f t="shared" si="1"/>
        <v>-181.25</v>
      </c>
      <c r="F24" s="25">
        <f t="shared" si="1"/>
        <v>-181</v>
      </c>
      <c r="G24" s="25">
        <f t="shared" si="1"/>
        <v>-180.75</v>
      </c>
      <c r="I24">
        <f t="shared" si="4"/>
        <v>-0.2228103989871717</v>
      </c>
      <c r="J24">
        <f t="shared" si="5"/>
        <v>5.3509157025515401</v>
      </c>
      <c r="K24">
        <f t="shared" si="6"/>
        <v>-5.0190824504868781E-2</v>
      </c>
      <c r="L24">
        <f t="shared" si="7"/>
        <v>-4.2162990629131931</v>
      </c>
      <c r="M24">
        <f t="shared" si="8"/>
        <v>0.84020911166939394</v>
      </c>
      <c r="N24">
        <f t="shared" si="9"/>
        <v>1.5243168990952549</v>
      </c>
    </row>
    <row r="25" spans="1:22">
      <c r="A25" s="20">
        <f t="shared" si="10"/>
        <v>20</v>
      </c>
      <c r="B25" s="25">
        <f t="shared" si="3"/>
        <v>-180</v>
      </c>
      <c r="C25" s="25">
        <f t="shared" si="1"/>
        <v>-179.75</v>
      </c>
      <c r="D25" s="25">
        <f t="shared" si="1"/>
        <v>-179.5</v>
      </c>
      <c r="E25" s="25">
        <f t="shared" si="1"/>
        <v>-179.25</v>
      </c>
      <c r="F25" s="25">
        <f t="shared" si="1"/>
        <v>-179</v>
      </c>
      <c r="G25" s="25">
        <f t="shared" si="1"/>
        <v>-178.75</v>
      </c>
      <c r="I25">
        <f t="shared" si="4"/>
        <v>3.5916206261026091</v>
      </c>
      <c r="J25">
        <f t="shared" si="5"/>
        <v>-0.59982729668966939</v>
      </c>
      <c r="K25">
        <f t="shared" si="6"/>
        <v>-3.7555204089183905</v>
      </c>
      <c r="L25">
        <f t="shared" si="7"/>
        <v>3.2196414030047613</v>
      </c>
      <c r="M25">
        <f t="shared" si="8"/>
        <v>5.3611542026013641</v>
      </c>
      <c r="N25">
        <f t="shared" si="9"/>
        <v>-2.5747688939496896</v>
      </c>
    </row>
    <row r="26" spans="1:22">
      <c r="A26" s="20">
        <f t="shared" si="10"/>
        <v>22</v>
      </c>
      <c r="B26" s="25">
        <f t="shared" si="3"/>
        <v>-178</v>
      </c>
      <c r="C26" s="25">
        <f t="shared" si="1"/>
        <v>-177.75</v>
      </c>
      <c r="D26" s="25">
        <f t="shared" si="1"/>
        <v>-177.5</v>
      </c>
      <c r="E26" s="25">
        <f t="shared" si="1"/>
        <v>-177.25</v>
      </c>
      <c r="F26" s="25">
        <f t="shared" si="1"/>
        <v>-177</v>
      </c>
      <c r="G26" s="25">
        <f t="shared" si="1"/>
        <v>-176.75</v>
      </c>
      <c r="I26">
        <f t="shared" si="4"/>
        <v>1.9788221349484447</v>
      </c>
      <c r="J26">
        <f t="shared" si="5"/>
        <v>-4.9225373072853342</v>
      </c>
      <c r="K26">
        <f t="shared" si="6"/>
        <v>-1.8984490677009098</v>
      </c>
      <c r="L26">
        <f t="shared" si="7"/>
        <v>2.7435975094331737</v>
      </c>
      <c r="M26">
        <f t="shared" si="8"/>
        <v>-1.462725406847714</v>
      </c>
      <c r="N26">
        <f t="shared" si="9"/>
        <v>-2.8692418904094108</v>
      </c>
    </row>
    <row r="27" spans="1:22">
      <c r="A27" s="20">
        <f t="shared" si="10"/>
        <v>24</v>
      </c>
      <c r="B27" s="25">
        <f t="shared" si="3"/>
        <v>-176</v>
      </c>
      <c r="C27" s="25">
        <f t="shared" si="1"/>
        <v>-175.75</v>
      </c>
      <c r="D27" s="25">
        <f t="shared" si="1"/>
        <v>-175.5</v>
      </c>
      <c r="E27" s="25">
        <f t="shared" si="1"/>
        <v>-175.25</v>
      </c>
      <c r="F27" s="25">
        <f t="shared" si="1"/>
        <v>-175</v>
      </c>
      <c r="G27" s="25">
        <f t="shared" si="1"/>
        <v>-174.75</v>
      </c>
      <c r="I27">
        <f t="shared" si="4"/>
        <v>-3.1283065137507085</v>
      </c>
      <c r="J27">
        <f t="shared" si="5"/>
        <v>0.43989709834633428</v>
      </c>
      <c r="K27">
        <f t="shared" si="6"/>
        <v>5.6541210152333043</v>
      </c>
      <c r="L27">
        <f t="shared" si="7"/>
        <v>-0.48594670213123564</v>
      </c>
      <c r="M27">
        <f t="shared" si="8"/>
        <v>-5.4626343328667994</v>
      </c>
      <c r="N27">
        <f t="shared" si="9"/>
        <v>1.043559728562157</v>
      </c>
    </row>
    <row r="28" spans="1:22">
      <c r="A28" s="20">
        <f t="shared" si="10"/>
        <v>26</v>
      </c>
      <c r="B28" s="25">
        <f t="shared" si="3"/>
        <v>-174</v>
      </c>
      <c r="C28" s="25">
        <f t="shared" si="1"/>
        <v>-173.75</v>
      </c>
      <c r="D28" s="25">
        <f t="shared" si="1"/>
        <v>-173.5</v>
      </c>
      <c r="E28" s="25">
        <f t="shared" si="1"/>
        <v>-173.25</v>
      </c>
      <c r="F28" s="25">
        <f t="shared" si="1"/>
        <v>-173</v>
      </c>
      <c r="G28" s="25">
        <f t="shared" si="1"/>
        <v>-172.75</v>
      </c>
      <c r="I28">
        <f t="shared" si="4"/>
        <v>-4.1108511524355347</v>
      </c>
      <c r="J28">
        <f t="shared" si="5"/>
        <v>2.7692814085005595</v>
      </c>
      <c r="K28">
        <f t="shared" si="6"/>
        <v>1.7485200208238918</v>
      </c>
      <c r="L28">
        <f t="shared" si="7"/>
        <v>-2.7294807530146654</v>
      </c>
      <c r="M28">
        <f t="shared" si="8"/>
        <v>1.3068224260950128</v>
      </c>
      <c r="N28">
        <f t="shared" si="9"/>
        <v>4.2145482978451749</v>
      </c>
    </row>
    <row r="29" spans="1:22">
      <c r="A29" s="20">
        <f t="shared" si="10"/>
        <v>28</v>
      </c>
      <c r="B29" s="25">
        <f t="shared" si="3"/>
        <v>-172</v>
      </c>
      <c r="C29" s="25">
        <f t="shared" si="1"/>
        <v>-171.75</v>
      </c>
      <c r="D29" s="25">
        <f t="shared" si="1"/>
        <v>-171.5</v>
      </c>
      <c r="E29" s="25">
        <f t="shared" si="1"/>
        <v>-171.25</v>
      </c>
      <c r="F29" s="25">
        <f t="shared" si="1"/>
        <v>-171</v>
      </c>
      <c r="G29" s="25">
        <f t="shared" si="1"/>
        <v>-170.75</v>
      </c>
      <c r="I29">
        <f t="shared" si="4"/>
        <v>3.9377982222658563</v>
      </c>
      <c r="J29">
        <f t="shared" si="5"/>
        <v>1.5888273802829236</v>
      </c>
      <c r="K29">
        <f t="shared" si="6"/>
        <v>-5.806317076006172</v>
      </c>
      <c r="L29">
        <f t="shared" si="7"/>
        <v>-2.1245353066784798</v>
      </c>
      <c r="M29">
        <f t="shared" si="8"/>
        <v>4.349416533845103</v>
      </c>
      <c r="N29">
        <f t="shared" si="9"/>
        <v>-0.56916755284502463</v>
      </c>
    </row>
    <row r="30" spans="1:22">
      <c r="A30" s="20">
        <f t="shared" si="10"/>
        <v>30</v>
      </c>
      <c r="B30" s="25">
        <f t="shared" si="3"/>
        <v>-170</v>
      </c>
      <c r="C30" s="25">
        <f t="shared" si="1"/>
        <v>-169.75</v>
      </c>
      <c r="D30" s="25">
        <f t="shared" si="1"/>
        <v>-169.5</v>
      </c>
      <c r="E30" s="25">
        <f t="shared" si="1"/>
        <v>-169.25</v>
      </c>
      <c r="F30" s="25">
        <f t="shared" si="1"/>
        <v>-169</v>
      </c>
      <c r="G30" s="25">
        <f t="shared" si="1"/>
        <v>-168.75</v>
      </c>
      <c r="I30">
        <f t="shared" si="4"/>
        <v>4.4176139944466053</v>
      </c>
      <c r="J30">
        <f t="shared" si="5"/>
        <v>-1.2540555286657216</v>
      </c>
      <c r="K30">
        <f t="shared" si="6"/>
        <v>-1.0758727322937651</v>
      </c>
      <c r="L30">
        <f t="shared" si="7"/>
        <v>3.8464311230211177</v>
      </c>
      <c r="M30">
        <f t="shared" si="8"/>
        <v>0.44746040803688097</v>
      </c>
      <c r="N30">
        <f t="shared" si="9"/>
        <v>-3.9609699440256025</v>
      </c>
    </row>
    <row r="31" spans="1:22">
      <c r="A31" s="20">
        <f t="shared" si="10"/>
        <v>32</v>
      </c>
      <c r="B31" s="25">
        <f t="shared" si="3"/>
        <v>-168</v>
      </c>
      <c r="C31" s="25">
        <f t="shared" si="3"/>
        <v>-167.75</v>
      </c>
      <c r="D31" s="25">
        <f t="shared" si="3"/>
        <v>-167.5</v>
      </c>
      <c r="E31" s="25">
        <f t="shared" si="3"/>
        <v>-167.25</v>
      </c>
      <c r="F31" s="25">
        <f t="shared" si="3"/>
        <v>-167</v>
      </c>
      <c r="G31" s="25">
        <f t="shared" si="3"/>
        <v>-166.75</v>
      </c>
      <c r="I31">
        <f t="shared" si="4"/>
        <v>-4.160683715508581</v>
      </c>
      <c r="J31">
        <f t="shared" si="5"/>
        <v>-4.4105105057965952</v>
      </c>
      <c r="K31">
        <f t="shared" si="6"/>
        <v>3.7883728139719324</v>
      </c>
      <c r="L31">
        <f t="shared" si="7"/>
        <v>2.8990375957986307</v>
      </c>
      <c r="M31">
        <f t="shared" si="8"/>
        <v>-4.0589503805790512</v>
      </c>
      <c r="N31">
        <f t="shared" si="9"/>
        <v>-0.71545320340636676</v>
      </c>
    </row>
    <row r="32" spans="1:22">
      <c r="A32" s="20">
        <f t="shared" si="10"/>
        <v>34</v>
      </c>
      <c r="B32" s="25">
        <f t="shared" si="3"/>
        <v>-166</v>
      </c>
      <c r="C32" s="25">
        <f t="shared" si="3"/>
        <v>-165.75</v>
      </c>
      <c r="D32" s="25">
        <f t="shared" si="3"/>
        <v>-165.5</v>
      </c>
      <c r="E32" s="25">
        <f t="shared" si="3"/>
        <v>-165.25</v>
      </c>
      <c r="F32" s="25">
        <f t="shared" si="3"/>
        <v>-165</v>
      </c>
      <c r="G32" s="25">
        <f t="shared" si="3"/>
        <v>-164.75</v>
      </c>
      <c r="I32">
        <f t="shared" si="4"/>
        <v>-3.0638960025102646</v>
      </c>
      <c r="J32">
        <f t="shared" si="5"/>
        <v>1.603004379545329</v>
      </c>
      <c r="K32">
        <f t="shared" si="6"/>
        <v>1.968628480317161</v>
      </c>
      <c r="L32">
        <f t="shared" si="7"/>
        <v>-3.8486255769496394</v>
      </c>
      <c r="M32">
        <f t="shared" si="8"/>
        <v>-1.9508431280031444</v>
      </c>
      <c r="N32">
        <f t="shared" si="9"/>
        <v>3.263745172328858</v>
      </c>
    </row>
    <row r="33" spans="1:14">
      <c r="A33" s="20">
        <f t="shared" si="10"/>
        <v>36</v>
      </c>
      <c r="B33" s="25">
        <f t="shared" si="3"/>
        <v>-164</v>
      </c>
      <c r="C33" s="25">
        <f t="shared" si="3"/>
        <v>-163.75</v>
      </c>
      <c r="D33" s="25">
        <f t="shared" si="3"/>
        <v>-163.5</v>
      </c>
      <c r="E33" s="25">
        <f t="shared" si="3"/>
        <v>-163.25</v>
      </c>
      <c r="F33" s="25">
        <f t="shared" si="3"/>
        <v>-163</v>
      </c>
      <c r="G33" s="25">
        <f t="shared" si="3"/>
        <v>-162.75</v>
      </c>
      <c r="I33">
        <f t="shared" si="4"/>
        <v>2.0989725876628418</v>
      </c>
      <c r="J33">
        <f t="shared" si="5"/>
        <v>5.4873562271455096</v>
      </c>
      <c r="K33">
        <f t="shared" si="6"/>
        <v>-1.850392386021789</v>
      </c>
      <c r="L33">
        <f t="shared" si="7"/>
        <v>-3.0689776982055994</v>
      </c>
      <c r="M33">
        <f t="shared" si="8"/>
        <v>4.1780325144579828</v>
      </c>
      <c r="N33">
        <f t="shared" si="9"/>
        <v>3.0439043272943724</v>
      </c>
    </row>
    <row r="34" spans="1:14">
      <c r="A34" s="20">
        <f t="shared" si="10"/>
        <v>38</v>
      </c>
      <c r="B34" s="25">
        <f t="shared" si="3"/>
        <v>-162</v>
      </c>
      <c r="C34" s="25">
        <f t="shared" si="3"/>
        <v>-161.75</v>
      </c>
      <c r="D34" s="25">
        <f t="shared" si="3"/>
        <v>-161.5</v>
      </c>
      <c r="E34" s="25">
        <f t="shared" si="3"/>
        <v>-161.25</v>
      </c>
      <c r="F34" s="25">
        <f t="shared" si="3"/>
        <v>-161</v>
      </c>
      <c r="G34" s="25">
        <f t="shared" si="3"/>
        <v>-160.75</v>
      </c>
      <c r="I34">
        <f t="shared" si="4"/>
        <v>2.4987690682333712</v>
      </c>
      <c r="J34">
        <f t="shared" si="5"/>
        <v>-2.0144636355074632</v>
      </c>
      <c r="K34">
        <f t="shared" si="6"/>
        <v>-3.6881301938538353</v>
      </c>
      <c r="L34">
        <f t="shared" si="7"/>
        <v>2.3962102539207626</v>
      </c>
      <c r="M34">
        <f t="shared" si="8"/>
        <v>2.0406233634736157</v>
      </c>
      <c r="N34">
        <f t="shared" si="9"/>
        <v>-3.8324825597242871</v>
      </c>
    </row>
    <row r="35" spans="1:14">
      <c r="A35" s="20">
        <f t="shared" si="10"/>
        <v>40</v>
      </c>
      <c r="B35" s="25">
        <f t="shared" si="3"/>
        <v>-160</v>
      </c>
      <c r="C35" s="25">
        <f t="shared" si="3"/>
        <v>-159.75</v>
      </c>
      <c r="D35" s="25">
        <f t="shared" si="3"/>
        <v>-159.5</v>
      </c>
      <c r="E35" s="25">
        <f t="shared" si="3"/>
        <v>-159.25</v>
      </c>
      <c r="F35" s="25">
        <f t="shared" si="3"/>
        <v>-159</v>
      </c>
      <c r="G35" s="25">
        <f t="shared" si="3"/>
        <v>-158.75</v>
      </c>
      <c r="I35">
        <f t="shared" si="4"/>
        <v>0.85798082213806415</v>
      </c>
      <c r="J35">
        <f t="shared" si="5"/>
        <v>-4.6843536051365566</v>
      </c>
      <c r="K35">
        <f t="shared" si="6"/>
        <v>1.2284211573967054</v>
      </c>
      <c r="L35">
        <f t="shared" si="7"/>
        <v>4.2449320021785173</v>
      </c>
      <c r="M35">
        <f t="shared" si="8"/>
        <v>-2.8120941370630268</v>
      </c>
      <c r="N35">
        <f t="shared" si="9"/>
        <v>-4.2581134940833332</v>
      </c>
    </row>
    <row r="36" spans="1:14">
      <c r="A36" s="20">
        <f t="shared" si="10"/>
        <v>42</v>
      </c>
      <c r="B36" s="25">
        <f t="shared" si="3"/>
        <v>-158</v>
      </c>
      <c r="C36" s="25">
        <f t="shared" si="3"/>
        <v>-157.75</v>
      </c>
      <c r="D36" s="25">
        <f t="shared" si="3"/>
        <v>-157.5</v>
      </c>
      <c r="E36" s="25">
        <f t="shared" si="3"/>
        <v>-157.25</v>
      </c>
      <c r="F36" s="25">
        <f t="shared" si="3"/>
        <v>-157</v>
      </c>
      <c r="G36" s="25">
        <f t="shared" si="3"/>
        <v>-156.75</v>
      </c>
      <c r="I36">
        <f t="shared" si="4"/>
        <v>-3.5603880842511204</v>
      </c>
      <c r="J36">
        <f t="shared" si="5"/>
        <v>0.7320449071074191</v>
      </c>
      <c r="K36">
        <f t="shared" si="6"/>
        <v>4.1274739168356156</v>
      </c>
      <c r="L36">
        <f t="shared" si="7"/>
        <v>-1.4447467846874607</v>
      </c>
      <c r="M36">
        <f t="shared" si="8"/>
        <v>-2.275359868246789</v>
      </c>
      <c r="N36">
        <f t="shared" si="9"/>
        <v>4.6820493527175646</v>
      </c>
    </row>
    <row r="37" spans="1:14">
      <c r="A37" s="20">
        <f t="shared" si="10"/>
        <v>44</v>
      </c>
      <c r="B37" s="25">
        <f t="shared" si="3"/>
        <v>-156</v>
      </c>
      <c r="C37" s="25">
        <f t="shared" si="3"/>
        <v>-155.75</v>
      </c>
      <c r="D37" s="25">
        <f t="shared" si="3"/>
        <v>-155.5</v>
      </c>
      <c r="E37" s="25">
        <f t="shared" si="3"/>
        <v>-155.25</v>
      </c>
      <c r="F37" s="25">
        <f t="shared" si="3"/>
        <v>-155</v>
      </c>
      <c r="G37" s="25">
        <f t="shared" si="3"/>
        <v>-154.75</v>
      </c>
      <c r="I37">
        <f t="shared" si="4"/>
        <v>-2.3248722596297946</v>
      </c>
      <c r="J37">
        <f t="shared" si="5"/>
        <v>4.1342709749096631</v>
      </c>
      <c r="K37">
        <f t="shared" si="6"/>
        <v>-0.42316101325058486</v>
      </c>
      <c r="L37">
        <f t="shared" si="7"/>
        <v>-5.3951341583771146</v>
      </c>
      <c r="M37">
        <f t="shared" si="8"/>
        <v>0.24523634845135622</v>
      </c>
      <c r="N37">
        <f t="shared" si="9"/>
        <v>3.3730379333032574</v>
      </c>
    </row>
    <row r="38" spans="1:14">
      <c r="A38" s="20">
        <f t="shared" si="10"/>
        <v>46</v>
      </c>
      <c r="B38" s="25">
        <f t="shared" si="3"/>
        <v>-154</v>
      </c>
      <c r="C38" s="25">
        <f t="shared" si="3"/>
        <v>-153.75</v>
      </c>
      <c r="D38" s="25">
        <f t="shared" si="3"/>
        <v>-153.5</v>
      </c>
      <c r="E38" s="25">
        <f t="shared" si="3"/>
        <v>-153.25</v>
      </c>
      <c r="F38" s="25">
        <f t="shared" si="3"/>
        <v>-153</v>
      </c>
      <c r="G38" s="25">
        <f t="shared" si="3"/>
        <v>-152.75</v>
      </c>
      <c r="I38">
        <f t="shared" si="4"/>
        <v>4.2722522860888184</v>
      </c>
      <c r="J38">
        <f t="shared" si="5"/>
        <v>1.1279167391033094</v>
      </c>
      <c r="K38">
        <f t="shared" si="6"/>
        <v>-3.4496917162626763</v>
      </c>
      <c r="L38">
        <f t="shared" si="7"/>
        <v>1.6424929197659845</v>
      </c>
      <c r="M38">
        <f t="shared" si="8"/>
        <v>4.1012943498368299</v>
      </c>
      <c r="N38">
        <f t="shared" si="9"/>
        <v>-3.5369093157130895</v>
      </c>
    </row>
    <row r="39" spans="1:14">
      <c r="A39" s="20">
        <f t="shared" si="10"/>
        <v>48</v>
      </c>
      <c r="B39" s="25">
        <f t="shared" si="3"/>
        <v>-152</v>
      </c>
      <c r="C39" s="25">
        <f t="shared" si="3"/>
        <v>-151.75</v>
      </c>
      <c r="D39" s="25">
        <f t="shared" si="3"/>
        <v>-151.5</v>
      </c>
      <c r="E39" s="25">
        <f t="shared" si="3"/>
        <v>-151.25</v>
      </c>
      <c r="F39" s="25">
        <f t="shared" si="3"/>
        <v>-151</v>
      </c>
      <c r="G39" s="25">
        <f t="shared" si="3"/>
        <v>-150.75</v>
      </c>
      <c r="I39">
        <f t="shared" si="4"/>
        <v>2.5296639112520474</v>
      </c>
      <c r="J39">
        <f t="shared" si="5"/>
        <v>-4.4643048766718367</v>
      </c>
      <c r="K39">
        <f t="shared" si="6"/>
        <v>-1.7445877619948316</v>
      </c>
      <c r="L39">
        <f t="shared" si="7"/>
        <v>4.6063908539387413</v>
      </c>
      <c r="M39">
        <f t="shared" si="8"/>
        <v>1.1238537229553169</v>
      </c>
      <c r="N39">
        <f t="shared" si="9"/>
        <v>-2.3759179101525598</v>
      </c>
    </row>
    <row r="40" spans="1:14">
      <c r="A40" s="20">
        <f t="shared" si="10"/>
        <v>50</v>
      </c>
      <c r="B40" s="25">
        <f t="shared" si="3"/>
        <v>-150</v>
      </c>
      <c r="C40" s="25">
        <f t="shared" si="3"/>
        <v>-149.75</v>
      </c>
      <c r="D40" s="25">
        <f t="shared" si="3"/>
        <v>-149.5</v>
      </c>
      <c r="E40" s="25">
        <f t="shared" si="3"/>
        <v>-149.25</v>
      </c>
      <c r="F40" s="25">
        <f t="shared" si="3"/>
        <v>-149</v>
      </c>
      <c r="G40" s="25">
        <f t="shared" si="3"/>
        <v>-148.75</v>
      </c>
      <c r="I40">
        <f t="shared" si="4"/>
        <v>-3.2759676429685642</v>
      </c>
      <c r="J40">
        <f t="shared" si="5"/>
        <v>-1.7038887498703406</v>
      </c>
      <c r="K40">
        <f t="shared" si="6"/>
        <v>3.6418854878712041</v>
      </c>
      <c r="L40">
        <f t="shared" si="7"/>
        <v>-1.0422159783340001</v>
      </c>
      <c r="M40">
        <f t="shared" si="8"/>
        <v>-6.0240140884173359</v>
      </c>
      <c r="N40">
        <f t="shared" si="9"/>
        <v>0.63134453543724378</v>
      </c>
    </row>
    <row r="41" spans="1:14">
      <c r="A41" s="20">
        <f t="shared" si="10"/>
        <v>52</v>
      </c>
      <c r="B41" s="25">
        <f t="shared" si="3"/>
        <v>-148</v>
      </c>
      <c r="C41" s="25">
        <f t="shared" si="3"/>
        <v>-147.75</v>
      </c>
      <c r="D41" s="25">
        <f t="shared" si="3"/>
        <v>-147.5</v>
      </c>
      <c r="E41" s="25">
        <f t="shared" si="3"/>
        <v>-147.25</v>
      </c>
      <c r="F41" s="25">
        <f t="shared" si="3"/>
        <v>-147</v>
      </c>
      <c r="G41" s="25">
        <f t="shared" si="3"/>
        <v>-146.75</v>
      </c>
      <c r="I41">
        <f t="shared" si="4"/>
        <v>-3.4235522931281346</v>
      </c>
      <c r="J41">
        <f t="shared" si="5"/>
        <v>3.8736966054201458</v>
      </c>
      <c r="K41">
        <f t="shared" si="6"/>
        <v>3.6911818595225538</v>
      </c>
      <c r="L41">
        <f t="shared" si="7"/>
        <v>-2.5874904975387265</v>
      </c>
      <c r="M41">
        <f t="shared" si="8"/>
        <v>-0.60840657433524281</v>
      </c>
      <c r="N41">
        <f t="shared" si="9"/>
        <v>3.0908923297970721</v>
      </c>
    </row>
    <row r="42" spans="1:14">
      <c r="A42" s="20">
        <f t="shared" si="10"/>
        <v>54</v>
      </c>
      <c r="B42" s="25">
        <f t="shared" si="3"/>
        <v>-146</v>
      </c>
      <c r="C42" s="25">
        <f t="shared" si="3"/>
        <v>-145.75</v>
      </c>
      <c r="D42" s="25">
        <f t="shared" si="3"/>
        <v>-145.5</v>
      </c>
      <c r="E42" s="25">
        <f t="shared" si="3"/>
        <v>-145.25</v>
      </c>
      <c r="F42" s="25">
        <f t="shared" si="3"/>
        <v>-145</v>
      </c>
      <c r="G42" s="25">
        <f t="shared" si="3"/>
        <v>-144.75</v>
      </c>
      <c r="I42">
        <f t="shared" si="4"/>
        <v>2.0112493122535144</v>
      </c>
      <c r="J42">
        <f t="shared" si="5"/>
        <v>1.6890751984740766</v>
      </c>
      <c r="K42">
        <f t="shared" si="6"/>
        <v>-4.8027050970745915</v>
      </c>
      <c r="L42">
        <f t="shared" si="7"/>
        <v>-1.5475258287955929</v>
      </c>
      <c r="M42">
        <f t="shared" si="8"/>
        <v>5.7404633267846661</v>
      </c>
      <c r="N42">
        <f t="shared" si="9"/>
        <v>1.5172027052431516</v>
      </c>
    </row>
    <row r="43" spans="1:14">
      <c r="A43" s="20">
        <f t="shared" si="10"/>
        <v>56</v>
      </c>
      <c r="B43" s="25">
        <f t="shared" si="3"/>
        <v>-144</v>
      </c>
      <c r="C43" s="25">
        <f t="shared" si="3"/>
        <v>-143.75</v>
      </c>
      <c r="D43" s="25">
        <f t="shared" si="3"/>
        <v>-143.5</v>
      </c>
      <c r="E43" s="25">
        <f t="shared" si="3"/>
        <v>-143.25</v>
      </c>
      <c r="F43" s="25">
        <f t="shared" si="3"/>
        <v>-143</v>
      </c>
      <c r="G43" s="25">
        <f t="shared" si="3"/>
        <v>-142.75</v>
      </c>
      <c r="I43">
        <f t="shared" si="4"/>
        <v>4.9785400349852376</v>
      </c>
      <c r="J43">
        <f t="shared" si="5"/>
        <v>-1.5727913101936735</v>
      </c>
      <c r="K43">
        <f t="shared" si="6"/>
        <v>-3.5492469763882415</v>
      </c>
      <c r="L43">
        <f t="shared" si="7"/>
        <v>1.8071917045020054</v>
      </c>
      <c r="M43">
        <f t="shared" si="8"/>
        <v>0.35726755156960599</v>
      </c>
      <c r="N43">
        <f t="shared" si="9"/>
        <v>-4.3193094089466646</v>
      </c>
    </row>
    <row r="44" spans="1:14">
      <c r="A44" s="20">
        <f t="shared" si="10"/>
        <v>58</v>
      </c>
      <c r="B44" s="25">
        <f t="shared" si="3"/>
        <v>-142</v>
      </c>
      <c r="C44" s="25">
        <f t="shared" si="3"/>
        <v>-141.75</v>
      </c>
      <c r="D44" s="25">
        <f t="shared" si="3"/>
        <v>-141.5</v>
      </c>
      <c r="E44" s="25">
        <f t="shared" si="3"/>
        <v>-141.25</v>
      </c>
      <c r="F44" s="25">
        <f t="shared" si="3"/>
        <v>-141</v>
      </c>
      <c r="G44" s="25">
        <f t="shared" si="3"/>
        <v>-140.75</v>
      </c>
      <c r="I44">
        <f t="shared" si="4"/>
        <v>-1.994100339560575</v>
      </c>
      <c r="J44">
        <f t="shared" si="5"/>
        <v>-3.0611371592220769</v>
      </c>
      <c r="K44">
        <f t="shared" si="6"/>
        <v>4.6419796294579232</v>
      </c>
      <c r="L44">
        <f t="shared" si="7"/>
        <v>4.2586969159711705</v>
      </c>
      <c r="M44">
        <f t="shared" si="8"/>
        <v>-3.749528915879857</v>
      </c>
      <c r="N44">
        <f t="shared" si="9"/>
        <v>-2.0067737320691394</v>
      </c>
    </row>
    <row r="45" spans="1:14">
      <c r="A45" s="20">
        <f t="shared" si="10"/>
        <v>60</v>
      </c>
      <c r="B45" s="25">
        <f t="shared" si="3"/>
        <v>-140</v>
      </c>
      <c r="C45" s="25">
        <f t="shared" si="3"/>
        <v>-139.75</v>
      </c>
      <c r="D45" s="25">
        <f t="shared" si="3"/>
        <v>-139.5</v>
      </c>
      <c r="E45" s="25">
        <f t="shared" si="3"/>
        <v>-139.25</v>
      </c>
      <c r="F45" s="25">
        <f t="shared" si="3"/>
        <v>-139</v>
      </c>
      <c r="G45" s="25">
        <f t="shared" si="3"/>
        <v>-138.75</v>
      </c>
      <c r="I45" s="72">
        <f t="shared" si="4"/>
        <v>-5.1124761357133828</v>
      </c>
      <c r="J45">
        <f t="shared" si="5"/>
        <v>-0.43757092428116895</v>
      </c>
      <c r="K45">
        <f t="shared" si="6"/>
        <v>2.3786494760245054</v>
      </c>
      <c r="L45">
        <f t="shared" si="7"/>
        <v>-2.5830569167416382</v>
      </c>
      <c r="M45">
        <f t="shared" si="8"/>
        <v>-1.8271868742897803</v>
      </c>
      <c r="N45">
        <f t="shared" si="9"/>
        <v>4.0079546316385093</v>
      </c>
    </row>
    <row r="46" spans="1:14">
      <c r="A46" s="20">
        <f t="shared" si="10"/>
        <v>62</v>
      </c>
      <c r="B46" s="25">
        <f t="shared" si="3"/>
        <v>-138</v>
      </c>
      <c r="C46" s="25">
        <f t="shared" si="3"/>
        <v>-137.75</v>
      </c>
      <c r="D46" s="25">
        <f t="shared" si="3"/>
        <v>-137.5</v>
      </c>
      <c r="E46" s="25">
        <f t="shared" si="3"/>
        <v>-137.25</v>
      </c>
      <c r="F46" s="25">
        <f t="shared" si="3"/>
        <v>-137</v>
      </c>
      <c r="G46" s="25">
        <f t="shared" si="3"/>
        <v>-136.75</v>
      </c>
      <c r="I46">
        <f t="shared" si="4"/>
        <v>1.9862036540644048</v>
      </c>
      <c r="J46">
        <f t="shared" si="5"/>
        <v>5.4017151371363576</v>
      </c>
      <c r="K46">
        <f t="shared" si="6"/>
        <v>-2.2025078610294959</v>
      </c>
      <c r="L46">
        <f t="shared" si="7"/>
        <v>-4.9088081736537461</v>
      </c>
      <c r="M46">
        <f t="shared" si="8"/>
        <v>2.4042804647351543</v>
      </c>
      <c r="N46">
        <f t="shared" si="9"/>
        <v>2.5846104303653261</v>
      </c>
    </row>
    <row r="47" spans="1:14">
      <c r="A47" s="20">
        <f t="shared" si="10"/>
        <v>64</v>
      </c>
      <c r="B47" s="25">
        <f t="shared" si="3"/>
        <v>-136</v>
      </c>
      <c r="C47" s="25">
        <f t="shared" si="3"/>
        <v>-135.75</v>
      </c>
      <c r="D47" s="25">
        <f t="shared" si="3"/>
        <v>-135.5</v>
      </c>
      <c r="E47" s="25">
        <f t="shared" si="3"/>
        <v>-135.25</v>
      </c>
      <c r="F47" s="25">
        <f t="shared" si="3"/>
        <v>-135</v>
      </c>
      <c r="G47" s="25">
        <f t="shared" si="3"/>
        <v>-134.75</v>
      </c>
      <c r="I47">
        <f t="shared" si="4"/>
        <v>3.383475422139588</v>
      </c>
      <c r="J47">
        <f t="shared" si="5"/>
        <v>0.44756856147951674</v>
      </c>
      <c r="K47">
        <f t="shared" si="6"/>
        <v>-2.5644501615960991</v>
      </c>
      <c r="L47">
        <f t="shared" si="7"/>
        <v>2.6805466046355155</v>
      </c>
      <c r="M47">
        <f t="shared" si="8"/>
        <v>3.5178504629823415</v>
      </c>
      <c r="N47">
        <f t="shared" si="9"/>
        <v>-2.6780481563800591</v>
      </c>
    </row>
    <row r="48" spans="1:14">
      <c r="A48" s="20">
        <f t="shared" si="10"/>
        <v>66</v>
      </c>
      <c r="B48" s="25">
        <f t="shared" si="3"/>
        <v>-134</v>
      </c>
      <c r="C48" s="25">
        <f t="shared" si="3"/>
        <v>-133.75</v>
      </c>
      <c r="D48" s="25">
        <f t="shared" si="3"/>
        <v>-133.5</v>
      </c>
      <c r="E48" s="25">
        <f t="shared" si="3"/>
        <v>-133.25</v>
      </c>
      <c r="F48" s="25">
        <f t="shared" si="3"/>
        <v>-133</v>
      </c>
      <c r="G48" s="25">
        <f t="shared" si="3"/>
        <v>-132.75</v>
      </c>
      <c r="I48">
        <f t="shared" si="4"/>
        <v>-3.5909086844224447E-2</v>
      </c>
      <c r="J48">
        <f t="shared" si="5"/>
        <v>-6.1852563840041084</v>
      </c>
      <c r="K48">
        <f t="shared" si="6"/>
        <v>-0.44889115326201601</v>
      </c>
      <c r="L48">
        <f t="shared" si="7"/>
        <v>4.2479845999514989</v>
      </c>
      <c r="M48">
        <f t="shared" si="8"/>
        <v>-2.0735195422706356</v>
      </c>
      <c r="N48">
        <f t="shared" si="9"/>
        <v>-4.2176795439016086</v>
      </c>
    </row>
    <row r="49" spans="1:14">
      <c r="A49" s="20">
        <f t="shared" si="10"/>
        <v>68</v>
      </c>
      <c r="B49" s="25">
        <f t="shared" si="3"/>
        <v>-132</v>
      </c>
      <c r="C49" s="25">
        <f t="shared" si="3"/>
        <v>-131.75</v>
      </c>
      <c r="D49" s="25">
        <f t="shared" si="3"/>
        <v>-131.5</v>
      </c>
      <c r="E49" s="25">
        <f t="shared" si="3"/>
        <v>-131.25</v>
      </c>
      <c r="F49" s="25">
        <f t="shared" si="3"/>
        <v>-131</v>
      </c>
      <c r="G49" s="25">
        <f t="shared" si="3"/>
        <v>-130.75</v>
      </c>
      <c r="I49">
        <f t="shared" si="4"/>
        <v>-2.0521121701042375</v>
      </c>
      <c r="J49">
        <f t="shared" si="5"/>
        <v>0.17629044678048533</v>
      </c>
      <c r="K49">
        <f t="shared" si="6"/>
        <v>4.0067956667553943</v>
      </c>
      <c r="L49">
        <f t="shared" si="7"/>
        <v>-1.0683621947918354</v>
      </c>
      <c r="M49">
        <f t="shared" si="8"/>
        <v>-3.6929139205497359</v>
      </c>
      <c r="N49">
        <f t="shared" si="9"/>
        <v>2.294016500623588</v>
      </c>
    </row>
    <row r="50" spans="1:14">
      <c r="A50" s="20">
        <f t="shared" si="10"/>
        <v>70</v>
      </c>
      <c r="B50" s="25">
        <f t="shared" si="3"/>
        <v>-130</v>
      </c>
      <c r="C50" s="25">
        <f t="shared" si="3"/>
        <v>-129.75</v>
      </c>
      <c r="D50" s="25">
        <f t="shared" si="3"/>
        <v>-129.5</v>
      </c>
      <c r="E50" s="25">
        <f t="shared" si="3"/>
        <v>-129.25</v>
      </c>
      <c r="F50" s="25">
        <f t="shared" si="3"/>
        <v>-129</v>
      </c>
      <c r="G50" s="25">
        <f t="shared" si="3"/>
        <v>-128.75</v>
      </c>
      <c r="I50">
        <f t="shared" si="4"/>
        <v>-3.0178131592453554</v>
      </c>
      <c r="J50">
        <f t="shared" si="5"/>
        <v>4.6977696342345796</v>
      </c>
      <c r="K50">
        <f t="shared" si="6"/>
        <v>1.4391780955193243</v>
      </c>
      <c r="L50">
        <f t="shared" si="7"/>
        <v>-4.3248681550574171</v>
      </c>
      <c r="M50">
        <f t="shared" si="8"/>
        <v>0.91355510085075231</v>
      </c>
      <c r="N50">
        <f t="shared" si="9"/>
        <v>5.2026717408815921</v>
      </c>
    </row>
    <row r="51" spans="1:14">
      <c r="A51" s="22">
        <f t="shared" si="10"/>
        <v>72</v>
      </c>
      <c r="B51" s="25">
        <f t="shared" si="3"/>
        <v>-128</v>
      </c>
      <c r="C51" s="25">
        <f t="shared" si="3"/>
        <v>-127.75</v>
      </c>
      <c r="D51" s="25">
        <f t="shared" si="3"/>
        <v>-127.5</v>
      </c>
      <c r="E51" s="25">
        <f t="shared" si="3"/>
        <v>-127.25</v>
      </c>
      <c r="F51" s="25">
        <f t="shared" si="3"/>
        <v>-127</v>
      </c>
      <c r="G51" s="25">
        <f t="shared" si="3"/>
        <v>-126.75</v>
      </c>
      <c r="I51">
        <f t="shared" si="4"/>
        <v>2.5468710293701959</v>
      </c>
      <c r="J51">
        <f t="shared" si="5"/>
        <v>0.75141180837854804</v>
      </c>
      <c r="K51">
        <f t="shared" si="6"/>
        <v>-4.4664885602333007</v>
      </c>
      <c r="L51">
        <f t="shared" si="7"/>
        <v>-0.52608005790906232</v>
      </c>
      <c r="M51">
        <f t="shared" si="8"/>
        <v>3.3241241944251141</v>
      </c>
      <c r="N51">
        <f t="shared" si="9"/>
        <v>-2.6279536645558603</v>
      </c>
    </row>
  </sheetData>
  <mergeCells count="4">
    <mergeCell ref="B13:G13"/>
    <mergeCell ref="I13:N13"/>
    <mergeCell ref="T13:V13"/>
    <mergeCell ref="D7:H9"/>
  </mergeCells>
  <pageMargins left="0.7" right="0.7" top="0.75" bottom="0.75" header="0.3" footer="0.3"/>
  <pageSetup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dimension ref="A1:AG60"/>
  <sheetViews>
    <sheetView zoomScale="60" zoomScaleNormal="60" workbookViewId="0">
      <selection activeCell="M8" sqref="M8"/>
    </sheetView>
  </sheetViews>
  <sheetFormatPr baseColWidth="10" defaultRowHeight="15"/>
  <cols>
    <col min="1" max="1" width="15" bestFit="1" customWidth="1"/>
    <col min="32" max="32" width="18.28515625" customWidth="1"/>
    <col min="33" max="33" width="35.42578125" bestFit="1" customWidth="1"/>
  </cols>
  <sheetData>
    <row r="1" spans="1:8">
      <c r="A1" s="53" t="s">
        <v>8</v>
      </c>
      <c r="B1" s="54">
        <v>1.27555</v>
      </c>
      <c r="D1" s="116" t="s">
        <v>29</v>
      </c>
      <c r="E1" s="117"/>
      <c r="F1" s="117"/>
      <c r="G1" s="117"/>
      <c r="H1" s="118"/>
    </row>
    <row r="2" spans="1:8">
      <c r="A2" s="55" t="s">
        <v>9</v>
      </c>
      <c r="B2" s="56">
        <v>3.6</v>
      </c>
      <c r="D2" s="119"/>
      <c r="E2" s="120"/>
      <c r="F2" s="120"/>
      <c r="G2" s="120"/>
      <c r="H2" s="121"/>
    </row>
    <row r="3" spans="1:8">
      <c r="A3" s="55" t="s">
        <v>12</v>
      </c>
      <c r="B3" s="56">
        <v>1.0249999999999999</v>
      </c>
      <c r="D3" s="119"/>
      <c r="E3" s="120"/>
      <c r="F3" s="120"/>
      <c r="G3" s="120"/>
      <c r="H3" s="121"/>
    </row>
    <row r="4" spans="1:8">
      <c r="A4" s="55" t="s">
        <v>14</v>
      </c>
      <c r="B4" s="56">
        <v>0.33</v>
      </c>
      <c r="D4" s="119"/>
      <c r="E4" s="120"/>
      <c r="F4" s="120"/>
      <c r="G4" s="120"/>
      <c r="H4" s="121"/>
    </row>
    <row r="5" spans="1:8">
      <c r="A5" s="55" t="s">
        <v>15</v>
      </c>
      <c r="B5" s="56">
        <v>4.5</v>
      </c>
      <c r="D5" s="119"/>
      <c r="E5" s="120"/>
      <c r="F5" s="120"/>
      <c r="G5" s="120"/>
      <c r="H5" s="121"/>
    </row>
    <row r="6" spans="1:8">
      <c r="A6" s="55" t="s">
        <v>16</v>
      </c>
      <c r="B6" s="56">
        <v>4.3650000000000002</v>
      </c>
      <c r="D6" s="119"/>
      <c r="E6" s="120"/>
      <c r="F6" s="120"/>
      <c r="G6" s="120"/>
      <c r="H6" s="121"/>
    </row>
    <row r="7" spans="1:8">
      <c r="A7" s="57" t="s">
        <v>17</v>
      </c>
      <c r="B7" s="58">
        <f t="shared" ref="B7" si="0">0.01145*PI()</f>
        <v>3.5971235883603132E-2</v>
      </c>
      <c r="D7" s="119"/>
      <c r="E7" s="120"/>
      <c r="F7" s="120"/>
      <c r="G7" s="120"/>
      <c r="H7" s="121"/>
    </row>
    <row r="8" spans="1:8">
      <c r="A8" s="55" t="s">
        <v>10</v>
      </c>
      <c r="B8" s="56">
        <v>2.33</v>
      </c>
      <c r="D8" s="119"/>
      <c r="E8" s="120"/>
      <c r="F8" s="120"/>
      <c r="G8" s="120"/>
      <c r="H8" s="121"/>
    </row>
    <row r="9" spans="1:8">
      <c r="A9" s="55" t="s">
        <v>11</v>
      </c>
      <c r="B9" s="56">
        <v>-4.33</v>
      </c>
      <c r="D9" s="119"/>
      <c r="E9" s="120"/>
      <c r="F9" s="120"/>
      <c r="G9" s="120"/>
      <c r="H9" s="121"/>
    </row>
    <row r="10" spans="1:8">
      <c r="A10" s="55" t="s">
        <v>13</v>
      </c>
      <c r="B10" s="56">
        <v>1.25</v>
      </c>
      <c r="D10" s="119"/>
      <c r="E10" s="120"/>
      <c r="F10" s="120"/>
      <c r="G10" s="120"/>
      <c r="H10" s="121"/>
    </row>
    <row r="11" spans="1:8">
      <c r="A11" s="55" t="s">
        <v>18</v>
      </c>
      <c r="B11" s="56">
        <v>2</v>
      </c>
      <c r="D11" s="119"/>
      <c r="E11" s="120"/>
      <c r="F11" s="120"/>
      <c r="G11" s="120"/>
      <c r="H11" s="121"/>
    </row>
    <row r="12" spans="1:8">
      <c r="A12" s="55" t="s">
        <v>19</v>
      </c>
      <c r="B12" s="56">
        <f>0.95*B11</f>
        <v>1.9</v>
      </c>
      <c r="D12" s="119"/>
      <c r="E12" s="120"/>
      <c r="F12" s="120"/>
      <c r="G12" s="120"/>
      <c r="H12" s="121"/>
    </row>
    <row r="13" spans="1:8">
      <c r="A13" s="55" t="s">
        <v>20</v>
      </c>
      <c r="B13" s="56">
        <f t="shared" ref="B13" si="1">0.95*B12</f>
        <v>1.8049999999999999</v>
      </c>
      <c r="D13" s="119"/>
      <c r="E13" s="120"/>
      <c r="F13" s="120"/>
      <c r="G13" s="120"/>
      <c r="H13" s="121"/>
    </row>
    <row r="14" spans="1:8">
      <c r="A14" s="57" t="s">
        <v>21</v>
      </c>
      <c r="B14" s="58">
        <f>-1.95*B13</f>
        <v>-3.5197499999999997</v>
      </c>
      <c r="D14" s="122"/>
      <c r="E14" s="123"/>
      <c r="F14" s="123"/>
      <c r="G14" s="123"/>
      <c r="H14" s="124"/>
    </row>
    <row r="15" spans="1:8">
      <c r="A15" s="59" t="s">
        <v>2</v>
      </c>
      <c r="B15" s="60">
        <v>-152</v>
      </c>
      <c r="D15" s="82" t="s">
        <v>30</v>
      </c>
      <c r="E15" s="83"/>
      <c r="F15" s="83"/>
      <c r="G15" s="83"/>
      <c r="H15" s="84"/>
    </row>
    <row r="16" spans="1:8">
      <c r="A16" s="61" t="s">
        <v>4</v>
      </c>
      <c r="B16" s="62">
        <v>1.23</v>
      </c>
      <c r="D16" s="85"/>
      <c r="E16" s="86"/>
      <c r="F16" s="86"/>
      <c r="G16" s="86"/>
      <c r="H16" s="87"/>
    </row>
    <row r="17" spans="1:33">
      <c r="A17" s="63" t="s">
        <v>3</v>
      </c>
      <c r="B17" s="64">
        <v>1</v>
      </c>
      <c r="D17" s="88"/>
      <c r="E17" s="89"/>
      <c r="F17" s="89"/>
      <c r="G17" s="89"/>
      <c r="H17" s="90"/>
    </row>
    <row r="21" spans="1:33" ht="15.75" thickBot="1"/>
    <row r="22" spans="1:33" ht="15.75" thickBot="1">
      <c r="B22" s="91" t="s">
        <v>27</v>
      </c>
      <c r="C22" s="92"/>
      <c r="D22" s="93"/>
      <c r="E22" s="93"/>
      <c r="F22" s="93"/>
      <c r="G22" s="93"/>
      <c r="H22" s="93"/>
      <c r="I22" s="93"/>
      <c r="J22" s="93"/>
      <c r="K22" s="93"/>
      <c r="L22" s="93"/>
      <c r="M22" s="93"/>
      <c r="N22" s="93"/>
      <c r="O22" s="94"/>
      <c r="P22" s="2"/>
      <c r="Q22" s="2"/>
      <c r="R22" s="112" t="s">
        <v>5</v>
      </c>
      <c r="S22" s="113"/>
      <c r="T22" s="114"/>
      <c r="U22" s="114"/>
      <c r="V22" s="114"/>
      <c r="W22" s="114"/>
      <c r="X22" s="114"/>
      <c r="Y22" s="114"/>
      <c r="Z22" s="114"/>
      <c r="AA22" s="114"/>
      <c r="AB22" s="114"/>
      <c r="AC22" s="114"/>
      <c r="AD22" s="114"/>
      <c r="AE22" s="115"/>
      <c r="AG22" s="1" t="s">
        <v>6</v>
      </c>
    </row>
    <row r="23" spans="1:33">
      <c r="B23" s="65">
        <v>0</v>
      </c>
      <c r="C23" s="66">
        <f>B23+$B$17</f>
        <v>1</v>
      </c>
      <c r="D23" s="66">
        <f t="shared" ref="D23:O23" si="2">C23+$B$17</f>
        <v>2</v>
      </c>
      <c r="E23" s="66">
        <f t="shared" si="2"/>
        <v>3</v>
      </c>
      <c r="F23" s="66">
        <f t="shared" si="2"/>
        <v>4</v>
      </c>
      <c r="G23" s="66">
        <f t="shared" si="2"/>
        <v>5</v>
      </c>
      <c r="H23" s="66">
        <f t="shared" si="2"/>
        <v>6</v>
      </c>
      <c r="I23" s="66">
        <f t="shared" si="2"/>
        <v>7</v>
      </c>
      <c r="J23" s="66">
        <f t="shared" si="2"/>
        <v>8</v>
      </c>
      <c r="K23" s="66">
        <f t="shared" si="2"/>
        <v>9</v>
      </c>
      <c r="L23" s="66">
        <f t="shared" si="2"/>
        <v>10</v>
      </c>
      <c r="M23" s="66">
        <f t="shared" si="2"/>
        <v>11</v>
      </c>
      <c r="N23" s="66">
        <f t="shared" si="2"/>
        <v>12</v>
      </c>
      <c r="O23" s="67">
        <f t="shared" si="2"/>
        <v>13</v>
      </c>
      <c r="P23" s="2"/>
      <c r="Q23" s="2"/>
      <c r="R23" s="29"/>
      <c r="S23" s="29"/>
      <c r="T23" s="30"/>
      <c r="U23" s="30"/>
      <c r="V23" s="30"/>
      <c r="W23" s="30"/>
      <c r="X23" s="30"/>
      <c r="Y23" s="30"/>
      <c r="Z23" s="30"/>
      <c r="AA23" s="30"/>
      <c r="AB23" s="30"/>
      <c r="AC23" s="30"/>
      <c r="AD23" s="30"/>
      <c r="AE23" s="30"/>
      <c r="AG23" s="12"/>
    </row>
    <row r="24" spans="1:33">
      <c r="A24" s="26">
        <v>0</v>
      </c>
      <c r="B24" s="3">
        <f>$B$15+$A24+B$23</f>
        <v>-152</v>
      </c>
      <c r="C24" s="4">
        <f t="shared" ref="C24:O39" si="3">$B$15+$A24+C$23</f>
        <v>-151</v>
      </c>
      <c r="D24" s="4">
        <f t="shared" si="3"/>
        <v>-150</v>
      </c>
      <c r="E24" s="4">
        <f t="shared" si="3"/>
        <v>-149</v>
      </c>
      <c r="F24" s="4">
        <f t="shared" si="3"/>
        <v>-148</v>
      </c>
      <c r="G24" s="4">
        <f t="shared" si="3"/>
        <v>-147</v>
      </c>
      <c r="H24" s="4">
        <f t="shared" si="3"/>
        <v>-146</v>
      </c>
      <c r="I24" s="4">
        <f t="shared" si="3"/>
        <v>-145</v>
      </c>
      <c r="J24" s="4">
        <f t="shared" si="3"/>
        <v>-144</v>
      </c>
      <c r="K24" s="4">
        <f t="shared" si="3"/>
        <v>-143</v>
      </c>
      <c r="L24" s="4">
        <f t="shared" si="3"/>
        <v>-142</v>
      </c>
      <c r="M24" s="4">
        <f t="shared" si="3"/>
        <v>-141</v>
      </c>
      <c r="N24" s="4">
        <f t="shared" si="3"/>
        <v>-140</v>
      </c>
      <c r="O24" s="5">
        <f t="shared" si="3"/>
        <v>-139</v>
      </c>
      <c r="R24" s="6">
        <f>$B$8*COS($B$1*B24) + $B$9*COS($B$2*B24) + $B$10*COS($B$3*B24) +    $B$11*COS($B$4*B24) + $B$12*COS($B$5*B24) + $B$13*COS($B$6*B24) + $B$14*COS($B$7*B24)</f>
        <v>-2.5261818744058191</v>
      </c>
      <c r="S24">
        <f t="shared" ref="S24:AE24" si="4">$B$8*COS($B$1*C24) + $B$9*COS($B$2*C24) + $B$10*COS($B$3*C24) +    $B$11*COS($B$4*C24) + $B$12*COS($B$5*C24) + $B$13*COS($B$6*C24) + $B$14*COS($B$7*C24)</f>
        <v>4.2749545086251732</v>
      </c>
      <c r="T24">
        <f t="shared" si="4"/>
        <v>-9.5244049779114839</v>
      </c>
      <c r="U24">
        <f t="shared" si="4"/>
        <v>-0.87809787692318175</v>
      </c>
      <c r="V24">
        <f t="shared" si="4"/>
        <v>2.6387262057098986</v>
      </c>
      <c r="W24">
        <f t="shared" si="4"/>
        <v>0.4824134158568516</v>
      </c>
      <c r="X24">
        <f t="shared" si="4"/>
        <v>-4.6317615333890529</v>
      </c>
      <c r="Y24">
        <f t="shared" si="4"/>
        <v>-8.9434429591838605</v>
      </c>
      <c r="Z24">
        <f t="shared" si="4"/>
        <v>2.9216722687523937</v>
      </c>
      <c r="AA24">
        <f t="shared" si="4"/>
        <v>-8.3662878817931183</v>
      </c>
      <c r="AB24">
        <f t="shared" si="4"/>
        <v>-0.45808704593333571</v>
      </c>
      <c r="AC24">
        <f t="shared" si="4"/>
        <v>-0.67722416923695739</v>
      </c>
      <c r="AD24">
        <f t="shared" si="4"/>
        <v>-5.0020780328694965</v>
      </c>
      <c r="AE24" s="7">
        <f t="shared" si="4"/>
        <v>-2.4480182683191494</v>
      </c>
      <c r="AG24">
        <f>MDETERM(R24:AE37)</f>
        <v>-13068.896455114849</v>
      </c>
    </row>
    <row r="25" spans="1:33">
      <c r="A25" s="26">
        <f>A24+$B$16</f>
        <v>1.23</v>
      </c>
      <c r="B25" s="6">
        <f t="shared" ref="B25:O57" si="5">$B$15+$A25+B$23</f>
        <v>-150.77000000000001</v>
      </c>
      <c r="C25" s="25">
        <f t="shared" si="3"/>
        <v>-149.77000000000001</v>
      </c>
      <c r="D25" s="25">
        <f t="shared" si="3"/>
        <v>-148.77000000000001</v>
      </c>
      <c r="E25" s="25">
        <f t="shared" si="3"/>
        <v>-147.77000000000001</v>
      </c>
      <c r="F25" s="25">
        <f t="shared" si="3"/>
        <v>-146.77000000000001</v>
      </c>
      <c r="G25" s="25">
        <f t="shared" si="3"/>
        <v>-145.77000000000001</v>
      </c>
      <c r="H25" s="25">
        <f t="shared" si="3"/>
        <v>-144.77000000000001</v>
      </c>
      <c r="I25" s="25">
        <f t="shared" si="3"/>
        <v>-143.77000000000001</v>
      </c>
      <c r="J25" s="25">
        <f t="shared" si="3"/>
        <v>-142.77000000000001</v>
      </c>
      <c r="K25" s="25">
        <f t="shared" si="3"/>
        <v>-141.77000000000001</v>
      </c>
      <c r="L25" s="25">
        <f t="shared" si="3"/>
        <v>-140.77000000000001</v>
      </c>
      <c r="M25" s="25">
        <f t="shared" si="3"/>
        <v>-139.77000000000001</v>
      </c>
      <c r="N25" s="25">
        <f t="shared" si="3"/>
        <v>-138.77000000000001</v>
      </c>
      <c r="O25" s="7">
        <f t="shared" si="3"/>
        <v>-137.77000000000001</v>
      </c>
      <c r="R25" s="6">
        <f t="shared" ref="R25:R60" si="6">$B$8*COS($B$1*B25) + $B$9*COS($B$2*B25) + $B$10*COS($B$3*B25) +    $B$11*COS($B$4*B25) + $B$12*COS($B$5*B25) + $B$13*COS($B$6*B25) + $B$14*COS($B$7*B25)</f>
        <v>1.6378718417899161</v>
      </c>
      <c r="S25">
        <f t="shared" ref="S25:S60" si="7">$B$8*COS($B$1*C25) + $B$9*COS($B$2*C25) + $B$10*COS($B$3*C25) +    $B$11*COS($B$4*C25) + $B$12*COS($B$5*C25) + $B$13*COS($B$6*C25) + $B$14*COS($B$7*C25)</f>
        <v>-4.0233843368619349</v>
      </c>
      <c r="T25">
        <f t="shared" ref="T25:T60" si="8">$B$8*COS($B$1*D25) + $B$9*COS($B$2*D25) + $B$10*COS($B$3*D25) +    $B$11*COS($B$4*D25) + $B$12*COS($B$5*D25) + $B$13*COS($B$6*D25) + $B$14*COS($B$7*D25)</f>
        <v>-3.9727643009765714</v>
      </c>
      <c r="U25">
        <f t="shared" ref="U25:U60" si="9">$B$8*COS($B$1*E25) + $B$9*COS($B$2*E25) + $B$10*COS($B$3*E25) +    $B$11*COS($B$4*E25) + $B$12*COS($B$5*E25) + $B$13*COS($B$6*E25) + $B$14*COS($B$7*E25)</f>
        <v>3.5850760504351338</v>
      </c>
      <c r="V25">
        <f t="shared" ref="V25:V60" si="10">$B$8*COS($B$1*F25) + $B$9*COS($B$2*F25) + $B$10*COS($B$3*F25) +    $B$11*COS($B$4*F25) + $B$12*COS($B$5*F25) + $B$13*COS($B$6*F25) + $B$14*COS($B$7*F25)</f>
        <v>-1.0141461166956987</v>
      </c>
      <c r="W25">
        <f t="shared" ref="W25:W60" si="11">$B$8*COS($B$1*G25) + $B$9*COS($B$2*G25) + $B$10*COS($B$3*G25) +    $B$11*COS($B$4*G25) + $B$12*COS($B$5*G25) + $B$13*COS($B$6*G25) + $B$14*COS($B$7*G25)</f>
        <v>-2.0537973188653922</v>
      </c>
      <c r="X25">
        <f t="shared" ref="X25:X60" si="12">$B$8*COS($B$1*H25) + $B$9*COS($B$2*H25) + $B$10*COS($B$3*H25) +    $B$11*COS($B$4*H25) + $B$12*COS($B$5*H25) + $B$13*COS($B$6*H25) + $B$14*COS($B$7*H25)</f>
        <v>-12.461899953600698</v>
      </c>
      <c r="Y25">
        <f t="shared" ref="Y25:Y60" si="13">$B$8*COS($B$1*I25) + $B$9*COS($B$2*I25) + $B$10*COS($B$3*I25) +    $B$11*COS($B$4*I25) + $B$12*COS($B$5*I25) + $B$13*COS($B$6*I25) + $B$14*COS($B$7*I25)</f>
        <v>2.4570902628878843</v>
      </c>
      <c r="Z25">
        <f t="shared" ref="Z25:Z60" si="14">$B$8*COS($B$1*J25) + $B$9*COS($B$2*J25) + $B$10*COS($B$3*J25) +    $B$11*COS($B$4*J25) + $B$12*COS($B$5*J25) + $B$13*COS($B$6*J25) + $B$14*COS($B$7*J25)</f>
        <v>-2.1015639394116068</v>
      </c>
      <c r="AA25">
        <f t="shared" ref="AA25:AA60" si="15">$B$8*COS($B$1*K25) + $B$9*COS($B$2*K25) + $B$10*COS($B$3*K25) +    $B$11*COS($B$4*K25) + $B$12*COS($B$5*K25) + $B$13*COS($B$6*K25) + $B$14*COS($B$7*K25)</f>
        <v>-6.142526984202993</v>
      </c>
      <c r="AB25">
        <f t="shared" ref="AB25:AB60" si="16">$B$8*COS($B$1*L25) + $B$9*COS($B$2*L25) + $B$10*COS($B$3*L25) +    $B$11*COS($B$4*L25) + $B$12*COS($B$5*L25) + $B$13*COS($B$6*L25) + $B$14*COS($B$7*L25)</f>
        <v>0.10725631556546888</v>
      </c>
      <c r="AC25">
        <f t="shared" ref="AC25:AC60" si="17">$B$8*COS($B$1*M25) + $B$9*COS($B$2*M25) + $B$10*COS($B$3*M25) +    $B$11*COS($B$4*M25) + $B$12*COS($B$5*M25) + $B$13*COS($B$6*M25) + $B$14*COS($B$7*M25)</f>
        <v>-4.2073228386095929</v>
      </c>
      <c r="AD25">
        <f t="shared" ref="AD25:AD60" si="18">$B$8*COS($B$1*N25) + $B$9*COS($B$2*N25) + $B$10*COS($B$3*N25) +    $B$11*COS($B$4*N25) + $B$12*COS($B$5*N25) + $B$13*COS($B$6*N25) + $B$14*COS($B$7*N25)</f>
        <v>0.23489647476670161</v>
      </c>
      <c r="AE25" s="7">
        <f t="shared" ref="AE25:AE60" si="19">$B$8*COS($B$1*O25) + $B$9*COS($B$2*O25) + $B$10*COS($B$3*O25) +    $B$11*COS($B$4*O25) + $B$12*COS($B$5*O25) + $B$13*COS($B$6*O25) + $B$14*COS($B$7*O25)</f>
        <v>-4.9635443750794837</v>
      </c>
      <c r="AG25">
        <f t="shared" ref="AG25:AG47" si="20">MDETERM(R25:AE38)</f>
        <v>-13068.896459867723</v>
      </c>
    </row>
    <row r="26" spans="1:33">
      <c r="A26" s="26">
        <f t="shared" ref="A26:A60" si="21">A25+$B$16</f>
        <v>2.46</v>
      </c>
      <c r="B26" s="6">
        <f t="shared" si="5"/>
        <v>-149.54</v>
      </c>
      <c r="C26" s="25">
        <f t="shared" si="3"/>
        <v>-148.54</v>
      </c>
      <c r="D26" s="25">
        <f t="shared" si="3"/>
        <v>-147.54</v>
      </c>
      <c r="E26" s="25">
        <f t="shared" si="3"/>
        <v>-146.54</v>
      </c>
      <c r="F26" s="25">
        <f t="shared" si="3"/>
        <v>-145.54</v>
      </c>
      <c r="G26" s="25">
        <f t="shared" si="3"/>
        <v>-144.54</v>
      </c>
      <c r="H26" s="25">
        <f t="shared" si="3"/>
        <v>-143.54</v>
      </c>
      <c r="I26" s="25">
        <f t="shared" si="3"/>
        <v>-142.54</v>
      </c>
      <c r="J26" s="25">
        <f t="shared" si="3"/>
        <v>-141.54</v>
      </c>
      <c r="K26" s="25">
        <f t="shared" si="3"/>
        <v>-140.54</v>
      </c>
      <c r="L26" s="25">
        <f t="shared" si="3"/>
        <v>-139.54</v>
      </c>
      <c r="M26" s="25">
        <f t="shared" si="3"/>
        <v>-138.54</v>
      </c>
      <c r="N26" s="25">
        <f t="shared" si="3"/>
        <v>-137.54</v>
      </c>
      <c r="O26" s="7">
        <f t="shared" si="3"/>
        <v>-136.54</v>
      </c>
      <c r="R26" s="6">
        <f t="shared" si="6"/>
        <v>1.3343395822644495</v>
      </c>
      <c r="S26">
        <f t="shared" si="7"/>
        <v>-4.1530900826236792</v>
      </c>
      <c r="T26">
        <f t="shared" si="8"/>
        <v>2.8619530766212273</v>
      </c>
      <c r="U26">
        <f t="shared" si="9"/>
        <v>-3.3026631197191785</v>
      </c>
      <c r="V26">
        <f t="shared" si="10"/>
        <v>-0.40197551579794033</v>
      </c>
      <c r="W26">
        <f t="shared" si="11"/>
        <v>-10.869285682524017</v>
      </c>
      <c r="X26">
        <f t="shared" si="12"/>
        <v>-3.008920523689834</v>
      </c>
      <c r="Y26">
        <f t="shared" si="13"/>
        <v>4.2233076439637784</v>
      </c>
      <c r="Z26">
        <f t="shared" si="14"/>
        <v>-8.0379444158257893</v>
      </c>
      <c r="AA26">
        <f t="shared" si="15"/>
        <v>-1.8059419149254077</v>
      </c>
      <c r="AB26">
        <f t="shared" si="16"/>
        <v>-3.6895353483009998</v>
      </c>
      <c r="AC26">
        <f t="shared" si="17"/>
        <v>2.8645571514151831</v>
      </c>
      <c r="AD26">
        <f t="shared" si="18"/>
        <v>-4.6606015702018588</v>
      </c>
      <c r="AE26" s="7">
        <f t="shared" si="19"/>
        <v>0.69641459182778631</v>
      </c>
      <c r="AG26">
        <f t="shared" si="20"/>
        <v>-13068.896458834179</v>
      </c>
    </row>
    <row r="27" spans="1:33">
      <c r="A27" s="26">
        <f t="shared" si="21"/>
        <v>3.69</v>
      </c>
      <c r="B27" s="6">
        <f t="shared" si="5"/>
        <v>-148.31</v>
      </c>
      <c r="C27" s="25">
        <f t="shared" si="3"/>
        <v>-147.31</v>
      </c>
      <c r="D27" s="25">
        <f t="shared" si="3"/>
        <v>-146.31</v>
      </c>
      <c r="E27" s="25">
        <f t="shared" si="3"/>
        <v>-145.31</v>
      </c>
      <c r="F27" s="25">
        <f t="shared" si="3"/>
        <v>-144.31</v>
      </c>
      <c r="G27" s="25">
        <f t="shared" si="3"/>
        <v>-143.31</v>
      </c>
      <c r="H27" s="25">
        <f t="shared" si="3"/>
        <v>-142.31</v>
      </c>
      <c r="I27" s="25">
        <f t="shared" si="3"/>
        <v>-141.31</v>
      </c>
      <c r="J27" s="25">
        <f t="shared" si="3"/>
        <v>-140.31</v>
      </c>
      <c r="K27" s="25">
        <f t="shared" si="3"/>
        <v>-139.31</v>
      </c>
      <c r="L27" s="25">
        <f t="shared" si="3"/>
        <v>-138.31</v>
      </c>
      <c r="M27" s="25">
        <f t="shared" si="3"/>
        <v>-137.31</v>
      </c>
      <c r="N27" s="25">
        <f t="shared" si="3"/>
        <v>-136.31</v>
      </c>
      <c r="O27" s="7">
        <f t="shared" si="3"/>
        <v>-135.31</v>
      </c>
      <c r="R27" s="6">
        <f t="shared" si="6"/>
        <v>-1.4699909625502434</v>
      </c>
      <c r="S27">
        <f t="shared" si="7"/>
        <v>1.7381627394943808</v>
      </c>
      <c r="T27">
        <f t="shared" si="8"/>
        <v>-5.2442280492050628</v>
      </c>
      <c r="U27">
        <f t="shared" si="9"/>
        <v>-2.1593063098268406</v>
      </c>
      <c r="V27">
        <f t="shared" si="10"/>
        <v>-4.7003180016114108</v>
      </c>
      <c r="W27">
        <f t="shared" si="11"/>
        <v>-8.678813334089579</v>
      </c>
      <c r="X27">
        <f t="shared" si="12"/>
        <v>5.7751506411331164</v>
      </c>
      <c r="Y27">
        <f t="shared" si="13"/>
        <v>-5.5793570168064033</v>
      </c>
      <c r="Z27">
        <f t="shared" si="14"/>
        <v>-4.1904022966523069</v>
      </c>
      <c r="AA27">
        <f t="shared" si="15"/>
        <v>-3.6854765520026582</v>
      </c>
      <c r="AB27">
        <f t="shared" si="16"/>
        <v>3.0223270806125102</v>
      </c>
      <c r="AC27">
        <f t="shared" si="17"/>
        <v>-8.1709112095665337E-2</v>
      </c>
      <c r="AD27">
        <f t="shared" si="18"/>
        <v>-6.0255562784385086</v>
      </c>
      <c r="AE27" s="7">
        <f t="shared" si="19"/>
        <v>7.5251532761351303</v>
      </c>
      <c r="AG27">
        <f t="shared" si="20"/>
        <v>-13068.896456140354</v>
      </c>
    </row>
    <row r="28" spans="1:33">
      <c r="A28" s="26">
        <f t="shared" si="21"/>
        <v>4.92</v>
      </c>
      <c r="B28" s="6">
        <f t="shared" si="5"/>
        <v>-147.08000000000001</v>
      </c>
      <c r="C28" s="25">
        <f t="shared" si="3"/>
        <v>-146.08000000000001</v>
      </c>
      <c r="D28" s="25">
        <f t="shared" si="3"/>
        <v>-145.08000000000001</v>
      </c>
      <c r="E28" s="25">
        <f t="shared" si="3"/>
        <v>-144.08000000000001</v>
      </c>
      <c r="F28" s="25">
        <f t="shared" si="3"/>
        <v>-143.08000000000001</v>
      </c>
      <c r="G28" s="25">
        <f t="shared" si="3"/>
        <v>-142.08000000000001</v>
      </c>
      <c r="H28" s="25">
        <f t="shared" si="3"/>
        <v>-141.08000000000001</v>
      </c>
      <c r="I28" s="25">
        <f t="shared" si="3"/>
        <v>-140.08000000000001</v>
      </c>
      <c r="J28" s="25">
        <f t="shared" si="3"/>
        <v>-139.08000000000001</v>
      </c>
      <c r="K28" s="25">
        <f t="shared" si="3"/>
        <v>-138.08000000000001</v>
      </c>
      <c r="L28" s="25">
        <f t="shared" si="3"/>
        <v>-137.08000000000001</v>
      </c>
      <c r="M28" s="25">
        <f t="shared" si="3"/>
        <v>-136.08000000000001</v>
      </c>
      <c r="N28" s="25">
        <f t="shared" si="3"/>
        <v>-135.08000000000001</v>
      </c>
      <c r="O28" s="7">
        <f t="shared" si="3"/>
        <v>-134.08000000000001</v>
      </c>
      <c r="R28" s="6">
        <f t="shared" si="6"/>
        <v>0.82727053412304219</v>
      </c>
      <c r="S28">
        <f t="shared" si="7"/>
        <v>-5.2145042499425944</v>
      </c>
      <c r="T28">
        <f t="shared" si="8"/>
        <v>-7.069368547372779</v>
      </c>
      <c r="U28">
        <f t="shared" si="9"/>
        <v>1.640676471510081</v>
      </c>
      <c r="V28">
        <f t="shared" si="10"/>
        <v>-9.5408089929933304</v>
      </c>
      <c r="W28">
        <f t="shared" si="11"/>
        <v>1.703407620456119</v>
      </c>
      <c r="X28">
        <f t="shared" si="12"/>
        <v>-1.6835676351812772</v>
      </c>
      <c r="Y28">
        <f t="shared" si="13"/>
        <v>-5.0936204564094183</v>
      </c>
      <c r="Z28">
        <f t="shared" si="14"/>
        <v>-3.0425273317834884</v>
      </c>
      <c r="AA28">
        <f t="shared" si="15"/>
        <v>-3.3349787350267501E-2</v>
      </c>
      <c r="AB28">
        <f t="shared" si="16"/>
        <v>5.4033054609587108</v>
      </c>
      <c r="AC28">
        <f t="shared" si="17"/>
        <v>-8.5254658964772734</v>
      </c>
      <c r="AD28">
        <f t="shared" si="18"/>
        <v>4.6348729979382357</v>
      </c>
      <c r="AE28" s="7">
        <f t="shared" si="19"/>
        <v>3.9204439628397276</v>
      </c>
      <c r="AG28">
        <f t="shared" si="20"/>
        <v>-13068.896467045643</v>
      </c>
    </row>
    <row r="29" spans="1:33">
      <c r="A29" s="26">
        <f t="shared" si="21"/>
        <v>6.15</v>
      </c>
      <c r="B29" s="6">
        <f t="shared" si="5"/>
        <v>-145.85</v>
      </c>
      <c r="C29" s="25">
        <f t="shared" si="3"/>
        <v>-144.85</v>
      </c>
      <c r="D29" s="25">
        <f t="shared" si="3"/>
        <v>-143.85</v>
      </c>
      <c r="E29" s="25">
        <f t="shared" si="3"/>
        <v>-142.85</v>
      </c>
      <c r="F29" s="25">
        <f t="shared" si="3"/>
        <v>-141.85</v>
      </c>
      <c r="G29" s="25">
        <f t="shared" si="3"/>
        <v>-140.85</v>
      </c>
      <c r="H29" s="25">
        <f t="shared" si="3"/>
        <v>-139.85</v>
      </c>
      <c r="I29" s="25">
        <f t="shared" si="3"/>
        <v>-138.85</v>
      </c>
      <c r="J29" s="25">
        <f t="shared" si="3"/>
        <v>-137.85</v>
      </c>
      <c r="K29" s="25">
        <f t="shared" si="3"/>
        <v>-136.85</v>
      </c>
      <c r="L29" s="25">
        <f t="shared" si="3"/>
        <v>-135.85</v>
      </c>
      <c r="M29" s="25">
        <f t="shared" si="3"/>
        <v>-134.85</v>
      </c>
      <c r="N29" s="25">
        <f t="shared" si="3"/>
        <v>-133.85</v>
      </c>
      <c r="O29" s="7">
        <f t="shared" si="3"/>
        <v>-132.85</v>
      </c>
      <c r="R29" s="6">
        <f t="shared" si="6"/>
        <v>-3.0050907854472309</v>
      </c>
      <c r="S29">
        <f t="shared" si="7"/>
        <v>-11.707724461252836</v>
      </c>
      <c r="T29">
        <f t="shared" si="8"/>
        <v>3.3288378173964057</v>
      </c>
      <c r="U29">
        <f t="shared" si="9"/>
        <v>-4.5841559879527098</v>
      </c>
      <c r="V29">
        <f t="shared" si="10"/>
        <v>-4.4390723499739018</v>
      </c>
      <c r="W29">
        <f t="shared" si="11"/>
        <v>0.20740606953044161</v>
      </c>
      <c r="X29">
        <f t="shared" si="12"/>
        <v>-4.5126553058494343</v>
      </c>
      <c r="Y29">
        <f t="shared" si="13"/>
        <v>-0.81208056220764513</v>
      </c>
      <c r="Z29">
        <f t="shared" si="14"/>
        <v>-4.0464231217989557</v>
      </c>
      <c r="AA29">
        <f t="shared" si="15"/>
        <v>7.0957338485974688</v>
      </c>
      <c r="AB29">
        <f t="shared" si="16"/>
        <v>-4.7369073840772451</v>
      </c>
      <c r="AC29">
        <f t="shared" si="17"/>
        <v>-1.2112665606486637</v>
      </c>
      <c r="AD29">
        <f t="shared" si="18"/>
        <v>7.9509528974362791</v>
      </c>
      <c r="AE29" s="7">
        <f t="shared" si="19"/>
        <v>0.91733693277382267</v>
      </c>
      <c r="AG29">
        <f t="shared" si="20"/>
        <v>-13068.89644809765</v>
      </c>
    </row>
    <row r="30" spans="1:33">
      <c r="A30" s="26">
        <f t="shared" si="21"/>
        <v>7.3800000000000008</v>
      </c>
      <c r="B30" s="6">
        <f t="shared" si="5"/>
        <v>-144.62</v>
      </c>
      <c r="C30" s="25">
        <f t="shared" si="3"/>
        <v>-143.62</v>
      </c>
      <c r="D30" s="25">
        <f t="shared" si="3"/>
        <v>-142.62</v>
      </c>
      <c r="E30" s="25">
        <f t="shared" si="3"/>
        <v>-141.62</v>
      </c>
      <c r="F30" s="25">
        <f t="shared" si="3"/>
        <v>-140.62</v>
      </c>
      <c r="G30" s="25">
        <f t="shared" si="3"/>
        <v>-139.62</v>
      </c>
      <c r="H30" s="25">
        <f t="shared" si="3"/>
        <v>-138.62</v>
      </c>
      <c r="I30" s="25">
        <f t="shared" si="3"/>
        <v>-137.62</v>
      </c>
      <c r="J30" s="25">
        <f t="shared" si="3"/>
        <v>-136.62</v>
      </c>
      <c r="K30" s="25">
        <f t="shared" si="3"/>
        <v>-135.62</v>
      </c>
      <c r="L30" s="25">
        <f t="shared" si="3"/>
        <v>-134.62</v>
      </c>
      <c r="M30" s="25">
        <f t="shared" si="3"/>
        <v>-133.62</v>
      </c>
      <c r="N30" s="25">
        <f t="shared" si="3"/>
        <v>-132.62</v>
      </c>
      <c r="O30" s="7">
        <f t="shared" si="3"/>
        <v>-131.62</v>
      </c>
      <c r="R30" s="6">
        <f t="shared" si="6"/>
        <v>-12.068703631791891</v>
      </c>
      <c r="S30">
        <f t="shared" si="7"/>
        <v>-0.78623923376400717</v>
      </c>
      <c r="T30">
        <f t="shared" si="8"/>
        <v>2.3739363820504402</v>
      </c>
      <c r="U30">
        <f t="shared" si="9"/>
        <v>-7.9346569663968225</v>
      </c>
      <c r="V30">
        <f t="shared" si="10"/>
        <v>-0.9528117676711847</v>
      </c>
      <c r="W30">
        <f t="shared" si="11"/>
        <v>-3.7868823672111178</v>
      </c>
      <c r="X30">
        <f t="shared" si="12"/>
        <v>2.1168110923569894</v>
      </c>
      <c r="Y30">
        <f t="shared" si="13"/>
        <v>-5.3126433862661147</v>
      </c>
      <c r="Z30">
        <f t="shared" si="14"/>
        <v>3.05395903732812</v>
      </c>
      <c r="AA30">
        <f t="shared" si="15"/>
        <v>2.3460794761583736</v>
      </c>
      <c r="AB30">
        <f t="shared" si="16"/>
        <v>-4.9011495633624644</v>
      </c>
      <c r="AC30">
        <f t="shared" si="17"/>
        <v>7.9383937187540043</v>
      </c>
      <c r="AD30">
        <f t="shared" si="18"/>
        <v>1.7738491263590319</v>
      </c>
      <c r="AE30" s="7">
        <f t="shared" si="19"/>
        <v>1.801573620948911</v>
      </c>
      <c r="AG30">
        <f t="shared" si="20"/>
        <v>-13068.896469357282</v>
      </c>
    </row>
    <row r="31" spans="1:33">
      <c r="A31" s="26">
        <f t="shared" si="21"/>
        <v>8.6100000000000012</v>
      </c>
      <c r="B31" s="6">
        <f t="shared" si="5"/>
        <v>-143.38999999999999</v>
      </c>
      <c r="C31" s="25">
        <f t="shared" si="3"/>
        <v>-142.38999999999999</v>
      </c>
      <c r="D31" s="25">
        <f t="shared" si="3"/>
        <v>-141.38999999999999</v>
      </c>
      <c r="E31" s="25">
        <f t="shared" si="3"/>
        <v>-140.38999999999999</v>
      </c>
      <c r="F31" s="25">
        <f t="shared" si="3"/>
        <v>-139.38999999999999</v>
      </c>
      <c r="G31" s="25">
        <f t="shared" si="3"/>
        <v>-138.38999999999999</v>
      </c>
      <c r="H31" s="25">
        <f t="shared" si="3"/>
        <v>-137.38999999999999</v>
      </c>
      <c r="I31" s="25">
        <f t="shared" si="3"/>
        <v>-136.38999999999999</v>
      </c>
      <c r="J31" s="25">
        <f t="shared" si="3"/>
        <v>-135.38999999999999</v>
      </c>
      <c r="K31" s="25">
        <f t="shared" si="3"/>
        <v>-134.38999999999999</v>
      </c>
      <c r="L31" s="25">
        <f t="shared" si="3"/>
        <v>-133.38999999999999</v>
      </c>
      <c r="M31" s="25">
        <f t="shared" si="3"/>
        <v>-132.38999999999999</v>
      </c>
      <c r="N31" s="25">
        <f t="shared" si="3"/>
        <v>-131.38999999999999</v>
      </c>
      <c r="O31" s="7">
        <f t="shared" si="3"/>
        <v>-130.38999999999999</v>
      </c>
      <c r="R31" s="6">
        <f t="shared" si="6"/>
        <v>-7.0480166186555859</v>
      </c>
      <c r="S31">
        <f t="shared" si="7"/>
        <v>5.937866930441694</v>
      </c>
      <c r="T31">
        <f t="shared" si="8"/>
        <v>-6.7935081456341786</v>
      </c>
      <c r="U31">
        <f t="shared" si="9"/>
        <v>-3.4631446560743671</v>
      </c>
      <c r="V31">
        <f t="shared" si="10"/>
        <v>-3.6837572921329858</v>
      </c>
      <c r="W31">
        <f t="shared" si="11"/>
        <v>3.3554550795108802</v>
      </c>
      <c r="X31">
        <f t="shared" si="12"/>
        <v>-2.0159381674270289</v>
      </c>
      <c r="Y31">
        <f t="shared" si="13"/>
        <v>-3.9231616870432791</v>
      </c>
      <c r="Z31">
        <f t="shared" si="14"/>
        <v>7.1627490336959578</v>
      </c>
      <c r="AA31">
        <f t="shared" si="15"/>
        <v>-3.421783260665054</v>
      </c>
      <c r="AB31">
        <f t="shared" si="16"/>
        <v>4.9527002196529626</v>
      </c>
      <c r="AC31">
        <f t="shared" si="17"/>
        <v>2.3077195421019407</v>
      </c>
      <c r="AD31">
        <f t="shared" si="18"/>
        <v>1.4006044842936691</v>
      </c>
      <c r="AE31" s="7">
        <f t="shared" si="19"/>
        <v>-3.0766763548985825</v>
      </c>
      <c r="AG31">
        <f t="shared" si="20"/>
        <v>-13068.896452295146</v>
      </c>
    </row>
    <row r="32" spans="1:33">
      <c r="A32" s="26">
        <f t="shared" si="21"/>
        <v>9.8400000000000016</v>
      </c>
      <c r="B32" s="6">
        <f t="shared" si="5"/>
        <v>-142.16</v>
      </c>
      <c r="C32" s="25">
        <f t="shared" si="3"/>
        <v>-141.16</v>
      </c>
      <c r="D32" s="25">
        <f t="shared" si="3"/>
        <v>-140.16</v>
      </c>
      <c r="E32" s="25">
        <f t="shared" si="3"/>
        <v>-139.16</v>
      </c>
      <c r="F32" s="25">
        <f t="shared" si="3"/>
        <v>-138.16</v>
      </c>
      <c r="G32" s="25">
        <f t="shared" si="3"/>
        <v>-137.16</v>
      </c>
      <c r="H32" s="25">
        <f t="shared" si="3"/>
        <v>-136.16</v>
      </c>
      <c r="I32" s="25">
        <f t="shared" si="3"/>
        <v>-135.16</v>
      </c>
      <c r="J32" s="25">
        <f t="shared" si="3"/>
        <v>-134.16</v>
      </c>
      <c r="K32" s="25">
        <f t="shared" si="3"/>
        <v>-133.16</v>
      </c>
      <c r="L32" s="25">
        <f t="shared" si="3"/>
        <v>-132.16</v>
      </c>
      <c r="M32" s="25">
        <f t="shared" si="3"/>
        <v>-131.16</v>
      </c>
      <c r="N32" s="25">
        <f t="shared" si="3"/>
        <v>-130.16</v>
      </c>
      <c r="O32" s="7">
        <f t="shared" si="3"/>
        <v>-129.16</v>
      </c>
      <c r="R32" s="6">
        <f t="shared" si="6"/>
        <v>3.6032406211609684</v>
      </c>
      <c r="S32">
        <f t="shared" si="7"/>
        <v>-2.9572164815919724</v>
      </c>
      <c r="T32">
        <f t="shared" si="8"/>
        <v>-4.9919288143708815</v>
      </c>
      <c r="U32">
        <f t="shared" si="9"/>
        <v>-3.4259832226236728</v>
      </c>
      <c r="V32">
        <f t="shared" si="10"/>
        <v>1.3118009580628689</v>
      </c>
      <c r="W32">
        <f t="shared" si="11"/>
        <v>3.7054997300925643</v>
      </c>
      <c r="X32">
        <f t="shared" si="12"/>
        <v>-8.3717746178454426</v>
      </c>
      <c r="Y32">
        <f t="shared" si="13"/>
        <v>6.2115803607731905</v>
      </c>
      <c r="Z32">
        <f t="shared" si="14"/>
        <v>1.9094077705109731</v>
      </c>
      <c r="AA32">
        <f t="shared" si="15"/>
        <v>1.9109561267138158</v>
      </c>
      <c r="AB32">
        <f t="shared" si="16"/>
        <v>2.0362775041279448</v>
      </c>
      <c r="AC32">
        <f t="shared" si="17"/>
        <v>-0.59849231662670999</v>
      </c>
      <c r="AD32">
        <f t="shared" si="18"/>
        <v>1.794252093178452</v>
      </c>
      <c r="AE32" s="7">
        <f t="shared" si="19"/>
        <v>-4.2589748579628361</v>
      </c>
      <c r="AG32">
        <f t="shared" si="20"/>
        <v>-13068.896460939148</v>
      </c>
    </row>
    <row r="33" spans="1:33">
      <c r="A33" s="26">
        <f t="shared" si="21"/>
        <v>11.070000000000002</v>
      </c>
      <c r="B33" s="6">
        <f t="shared" si="5"/>
        <v>-140.93</v>
      </c>
      <c r="C33" s="25">
        <f t="shared" si="3"/>
        <v>-139.93</v>
      </c>
      <c r="D33" s="25">
        <f t="shared" si="3"/>
        <v>-138.93</v>
      </c>
      <c r="E33" s="25">
        <f t="shared" si="3"/>
        <v>-137.93</v>
      </c>
      <c r="F33" s="25">
        <f t="shared" si="3"/>
        <v>-136.93</v>
      </c>
      <c r="G33" s="25">
        <f t="shared" si="3"/>
        <v>-135.93</v>
      </c>
      <c r="H33" s="25">
        <f t="shared" si="3"/>
        <v>-134.93</v>
      </c>
      <c r="I33" s="25">
        <f t="shared" si="3"/>
        <v>-133.93</v>
      </c>
      <c r="J33" s="25">
        <f t="shared" si="3"/>
        <v>-132.93</v>
      </c>
      <c r="K33" s="25">
        <f t="shared" si="3"/>
        <v>-131.93</v>
      </c>
      <c r="L33" s="25">
        <f t="shared" si="3"/>
        <v>-130.93</v>
      </c>
      <c r="M33" s="25">
        <f t="shared" si="3"/>
        <v>-129.93</v>
      </c>
      <c r="N33" s="25">
        <f t="shared" si="3"/>
        <v>-128.93</v>
      </c>
      <c r="O33" s="7">
        <f t="shared" si="3"/>
        <v>-127.93</v>
      </c>
      <c r="R33" s="6">
        <f t="shared" si="6"/>
        <v>-8.9254974058358361E-2</v>
      </c>
      <c r="S33">
        <f t="shared" si="7"/>
        <v>-4.80687494249376</v>
      </c>
      <c r="T33">
        <f t="shared" si="8"/>
        <v>-1.758529435928514</v>
      </c>
      <c r="U33">
        <f t="shared" si="9"/>
        <v>-2.7786107880590993</v>
      </c>
      <c r="V33">
        <f t="shared" si="10"/>
        <v>7.1554883754232224</v>
      </c>
      <c r="W33">
        <f t="shared" si="11"/>
        <v>-6.6766413860519904</v>
      </c>
      <c r="X33">
        <f t="shared" si="12"/>
        <v>0.83453144402528268</v>
      </c>
      <c r="Y33">
        <f t="shared" si="13"/>
        <v>6.9601549288863369</v>
      </c>
      <c r="Z33">
        <f t="shared" si="14"/>
        <v>0.82433028171835265</v>
      </c>
      <c r="AA33">
        <f t="shared" si="15"/>
        <v>1.6572418136807843</v>
      </c>
      <c r="AB33">
        <f t="shared" si="16"/>
        <v>-3.6964946507492189</v>
      </c>
      <c r="AC33">
        <f t="shared" si="17"/>
        <v>5.4779168078972091</v>
      </c>
      <c r="AD33">
        <f t="shared" si="18"/>
        <v>-2.8157044098064761</v>
      </c>
      <c r="AE33" s="7">
        <f t="shared" si="19"/>
        <v>4.3586267242658003</v>
      </c>
      <c r="AG33">
        <f t="shared" si="20"/>
        <v>-13068.89646037955</v>
      </c>
    </row>
    <row r="34" spans="1:33">
      <c r="A34" s="26">
        <f t="shared" si="21"/>
        <v>12.300000000000002</v>
      </c>
      <c r="B34" s="6">
        <f t="shared" si="5"/>
        <v>-139.69999999999999</v>
      </c>
      <c r="C34" s="25">
        <f t="shared" si="3"/>
        <v>-138.69999999999999</v>
      </c>
      <c r="D34" s="25">
        <f t="shared" si="3"/>
        <v>-137.69999999999999</v>
      </c>
      <c r="E34" s="25">
        <f t="shared" si="3"/>
        <v>-136.69999999999999</v>
      </c>
      <c r="F34" s="25">
        <f t="shared" si="3"/>
        <v>-135.69999999999999</v>
      </c>
      <c r="G34" s="25">
        <f t="shared" si="3"/>
        <v>-134.69999999999999</v>
      </c>
      <c r="H34" s="25">
        <f t="shared" si="3"/>
        <v>-133.69999999999999</v>
      </c>
      <c r="I34" s="25">
        <f t="shared" si="3"/>
        <v>-132.69999999999999</v>
      </c>
      <c r="J34" s="25">
        <f t="shared" si="3"/>
        <v>-131.69999999999999</v>
      </c>
      <c r="K34" s="25">
        <f t="shared" si="3"/>
        <v>-130.69999999999999</v>
      </c>
      <c r="L34" s="25">
        <f t="shared" si="3"/>
        <v>-129.69999999999999</v>
      </c>
      <c r="M34" s="25">
        <f t="shared" si="3"/>
        <v>-128.69999999999999</v>
      </c>
      <c r="N34" s="25">
        <f t="shared" si="3"/>
        <v>-127.69999999999999</v>
      </c>
      <c r="O34" s="7">
        <f t="shared" si="3"/>
        <v>-126.69999999999999</v>
      </c>
      <c r="R34" s="6">
        <f t="shared" si="6"/>
        <v>-3.9761035026586997</v>
      </c>
      <c r="S34">
        <f t="shared" si="7"/>
        <v>1.1572325237019669</v>
      </c>
      <c r="T34">
        <f t="shared" si="8"/>
        <v>-5.3729642937437321</v>
      </c>
      <c r="U34">
        <f t="shared" si="9"/>
        <v>5.0294730793894855</v>
      </c>
      <c r="V34">
        <f t="shared" si="10"/>
        <v>-0.14652464047237906</v>
      </c>
      <c r="W34">
        <f t="shared" si="11"/>
        <v>-4.1356862707245154</v>
      </c>
      <c r="X34">
        <f t="shared" si="12"/>
        <v>8.399838100300693</v>
      </c>
      <c r="Y34">
        <f t="shared" si="13"/>
        <v>1.4441841657962333</v>
      </c>
      <c r="Z34">
        <f t="shared" si="14"/>
        <v>1.7408942568497829</v>
      </c>
      <c r="AA34">
        <f t="shared" si="15"/>
        <v>-5.666428355496409</v>
      </c>
      <c r="AB34">
        <f t="shared" si="16"/>
        <v>5.0396485128874566</v>
      </c>
      <c r="AC34">
        <f t="shared" si="17"/>
        <v>2.9102009943430209</v>
      </c>
      <c r="AD34">
        <f t="shared" si="18"/>
        <v>-1.8250560442103805</v>
      </c>
      <c r="AE34" s="7">
        <f t="shared" si="19"/>
        <v>3.6851432783647176</v>
      </c>
      <c r="AG34">
        <f t="shared" si="20"/>
        <v>-13068.896454263728</v>
      </c>
    </row>
    <row r="35" spans="1:33">
      <c r="A35" s="26">
        <f t="shared" si="21"/>
        <v>13.530000000000003</v>
      </c>
      <c r="B35" s="6">
        <f t="shared" si="5"/>
        <v>-138.47</v>
      </c>
      <c r="C35" s="25">
        <f t="shared" si="3"/>
        <v>-137.47</v>
      </c>
      <c r="D35" s="25">
        <f t="shared" si="3"/>
        <v>-136.47</v>
      </c>
      <c r="E35" s="25">
        <f t="shared" si="3"/>
        <v>-135.47</v>
      </c>
      <c r="F35" s="25">
        <f t="shared" si="3"/>
        <v>-134.47</v>
      </c>
      <c r="G35" s="25">
        <f t="shared" si="3"/>
        <v>-133.47</v>
      </c>
      <c r="H35" s="25">
        <f t="shared" si="3"/>
        <v>-132.47</v>
      </c>
      <c r="I35" s="25">
        <f t="shared" si="3"/>
        <v>-131.47</v>
      </c>
      <c r="J35" s="25">
        <f t="shared" si="3"/>
        <v>-130.47</v>
      </c>
      <c r="K35" s="25">
        <f t="shared" si="3"/>
        <v>-129.47</v>
      </c>
      <c r="L35" s="25">
        <f t="shared" si="3"/>
        <v>-128.47</v>
      </c>
      <c r="M35" s="25">
        <f t="shared" si="3"/>
        <v>-127.47</v>
      </c>
      <c r="N35" s="25">
        <f t="shared" si="3"/>
        <v>-126.47</v>
      </c>
      <c r="O35" s="7">
        <f t="shared" si="3"/>
        <v>-125.47</v>
      </c>
      <c r="R35" s="6">
        <f t="shared" si="6"/>
        <v>3.2629866966559353</v>
      </c>
      <c r="S35">
        <f t="shared" si="7"/>
        <v>-3.6306698550305496</v>
      </c>
      <c r="T35">
        <f t="shared" si="8"/>
        <v>-1.4965788519785503</v>
      </c>
      <c r="U35">
        <f t="shared" si="9"/>
        <v>6.0540839280631964</v>
      </c>
      <c r="V35">
        <f t="shared" si="10"/>
        <v>-4.5301059358006519</v>
      </c>
      <c r="W35">
        <f t="shared" si="11"/>
        <v>6.1529803227290083</v>
      </c>
      <c r="X35">
        <f t="shared" si="12"/>
        <v>2.2210627707033441</v>
      </c>
      <c r="Y35">
        <f t="shared" si="13"/>
        <v>1.6876133924036152</v>
      </c>
      <c r="Z35">
        <f t="shared" si="14"/>
        <v>-4.358787100831977</v>
      </c>
      <c r="AA35">
        <f t="shared" si="15"/>
        <v>0.81534511742114779</v>
      </c>
      <c r="AB35">
        <f t="shared" si="16"/>
        <v>8.8046988295119437</v>
      </c>
      <c r="AC35">
        <f t="shared" si="17"/>
        <v>-4.6510104592710997</v>
      </c>
      <c r="AD35">
        <f t="shared" si="18"/>
        <v>1.0902408049595544</v>
      </c>
      <c r="AE35" s="7">
        <f t="shared" si="19"/>
        <v>-5.6941993451322519</v>
      </c>
      <c r="AG35">
        <f t="shared" si="20"/>
        <v>-13068.896468360515</v>
      </c>
    </row>
    <row r="36" spans="1:33">
      <c r="A36" s="26">
        <f t="shared" si="21"/>
        <v>14.760000000000003</v>
      </c>
      <c r="B36" s="6">
        <f t="shared" si="5"/>
        <v>-137.24</v>
      </c>
      <c r="C36" s="25">
        <f t="shared" si="3"/>
        <v>-136.24</v>
      </c>
      <c r="D36" s="25">
        <f t="shared" si="3"/>
        <v>-135.24</v>
      </c>
      <c r="E36" s="25">
        <f t="shared" si="3"/>
        <v>-134.24</v>
      </c>
      <c r="F36" s="25">
        <f t="shared" si="3"/>
        <v>-133.24</v>
      </c>
      <c r="G36" s="25">
        <f t="shared" si="3"/>
        <v>-132.24</v>
      </c>
      <c r="H36" s="25">
        <f t="shared" si="3"/>
        <v>-131.24</v>
      </c>
      <c r="I36" s="25">
        <f t="shared" si="3"/>
        <v>-130.24</v>
      </c>
      <c r="J36" s="25">
        <f t="shared" si="3"/>
        <v>-129.24</v>
      </c>
      <c r="K36" s="25">
        <f t="shared" si="3"/>
        <v>-128.24</v>
      </c>
      <c r="L36" s="25">
        <f t="shared" si="3"/>
        <v>-127.24000000000001</v>
      </c>
      <c r="M36" s="25">
        <f t="shared" si="3"/>
        <v>-126.24000000000001</v>
      </c>
      <c r="N36" s="25">
        <f t="shared" si="3"/>
        <v>-125.24000000000001</v>
      </c>
      <c r="O36" s="7">
        <f t="shared" si="3"/>
        <v>-124.24000000000001</v>
      </c>
      <c r="R36" s="6">
        <f t="shared" si="6"/>
        <v>1.719461128086897</v>
      </c>
      <c r="S36">
        <f t="shared" si="7"/>
        <v>-7.4256293624348793</v>
      </c>
      <c r="T36">
        <f t="shared" si="8"/>
        <v>7.2181875425837605</v>
      </c>
      <c r="U36">
        <f t="shared" si="9"/>
        <v>-0.14430476521234964</v>
      </c>
      <c r="V36">
        <f t="shared" si="10"/>
        <v>2.8048290916189833</v>
      </c>
      <c r="W36">
        <f t="shared" si="11"/>
        <v>2.191781191077963</v>
      </c>
      <c r="X36">
        <f t="shared" si="12"/>
        <v>0.29099963489079267</v>
      </c>
      <c r="Y36">
        <f t="shared" si="13"/>
        <v>3.457804665091592E-2</v>
      </c>
      <c r="Z36">
        <f t="shared" si="14"/>
        <v>-3.5322557516249837</v>
      </c>
      <c r="AA36">
        <f t="shared" si="15"/>
        <v>10.414447460707455</v>
      </c>
      <c r="AB36">
        <f t="shared" si="16"/>
        <v>-2.8226966165175233</v>
      </c>
      <c r="AC36">
        <f t="shared" si="17"/>
        <v>-3.5056986024419481</v>
      </c>
      <c r="AD36">
        <f t="shared" si="18"/>
        <v>-3.2704920603026348</v>
      </c>
      <c r="AE36" s="7">
        <f t="shared" si="19"/>
        <v>-1.3842999929929212</v>
      </c>
      <c r="AG36">
        <f t="shared" si="20"/>
        <v>-13068.896448040563</v>
      </c>
    </row>
    <row r="37" spans="1:33">
      <c r="A37" s="26">
        <f t="shared" si="21"/>
        <v>15.990000000000004</v>
      </c>
      <c r="B37" s="8">
        <f t="shared" si="5"/>
        <v>-136.01</v>
      </c>
      <c r="C37" s="9">
        <f t="shared" si="3"/>
        <v>-135.01</v>
      </c>
      <c r="D37" s="9">
        <f t="shared" si="3"/>
        <v>-134.01</v>
      </c>
      <c r="E37" s="9">
        <f t="shared" si="3"/>
        <v>-133.01</v>
      </c>
      <c r="F37" s="9">
        <f t="shared" si="3"/>
        <v>-132.01</v>
      </c>
      <c r="G37" s="9">
        <f t="shared" si="3"/>
        <v>-131.01</v>
      </c>
      <c r="H37" s="9">
        <f t="shared" si="3"/>
        <v>-130.01</v>
      </c>
      <c r="I37" s="9">
        <f t="shared" si="3"/>
        <v>-129.01</v>
      </c>
      <c r="J37" s="9">
        <f t="shared" si="3"/>
        <v>-128.01</v>
      </c>
      <c r="K37" s="9">
        <f t="shared" si="3"/>
        <v>-127.00999999999999</v>
      </c>
      <c r="L37" s="9">
        <f t="shared" si="3"/>
        <v>-126.00999999999999</v>
      </c>
      <c r="M37" s="9">
        <f t="shared" si="3"/>
        <v>-125.00999999999999</v>
      </c>
      <c r="N37" s="9">
        <f t="shared" si="3"/>
        <v>-124.00999999999999</v>
      </c>
      <c r="O37" s="10">
        <f t="shared" si="3"/>
        <v>-123.00999999999999</v>
      </c>
      <c r="R37" s="8">
        <f t="shared" si="6"/>
        <v>-7.9929266715817739</v>
      </c>
      <c r="S37" s="9">
        <f t="shared" si="7"/>
        <v>2.9366271600868852</v>
      </c>
      <c r="T37" s="9">
        <f t="shared" si="8"/>
        <v>5.4995101399147917</v>
      </c>
      <c r="U37" s="9">
        <f t="shared" si="9"/>
        <v>0.9505086573694419</v>
      </c>
      <c r="V37" s="9">
        <f t="shared" si="10"/>
        <v>1.7457015102657543</v>
      </c>
      <c r="W37" s="9">
        <f t="shared" si="11"/>
        <v>-2.6101658788901116</v>
      </c>
      <c r="X37" s="9">
        <f t="shared" si="12"/>
        <v>4.5641790666301123</v>
      </c>
      <c r="Y37" s="9">
        <f t="shared" si="13"/>
        <v>-3.9238269763376934</v>
      </c>
      <c r="Z37" s="9">
        <f t="shared" si="14"/>
        <v>6.53939138661275</v>
      </c>
      <c r="AA37" s="9">
        <f t="shared" si="15"/>
        <v>1.2487818864141091</v>
      </c>
      <c r="AB37" s="9">
        <f t="shared" si="16"/>
        <v>-7.1511542806982975</v>
      </c>
      <c r="AC37" s="9">
        <f t="shared" si="17"/>
        <v>-1.5265925176950095</v>
      </c>
      <c r="AD37" s="9">
        <f t="shared" si="18"/>
        <v>-2.1927468862935084</v>
      </c>
      <c r="AE37" s="10">
        <f t="shared" si="19"/>
        <v>6.5920877152453929</v>
      </c>
      <c r="AG37">
        <f t="shared" si="20"/>
        <v>-13068.896466809883</v>
      </c>
    </row>
    <row r="38" spans="1:33">
      <c r="A38" s="26">
        <f t="shared" si="21"/>
        <v>17.220000000000002</v>
      </c>
      <c r="B38" s="25">
        <f t="shared" si="5"/>
        <v>-134.78</v>
      </c>
      <c r="C38" s="25">
        <f t="shared" si="3"/>
        <v>-133.78</v>
      </c>
      <c r="D38" s="25">
        <f t="shared" si="3"/>
        <v>-132.78</v>
      </c>
      <c r="E38" s="25">
        <f t="shared" si="3"/>
        <v>-131.78</v>
      </c>
      <c r="F38" s="25">
        <f t="shared" si="3"/>
        <v>-130.78</v>
      </c>
      <c r="G38" s="25">
        <f t="shared" si="3"/>
        <v>-129.78</v>
      </c>
      <c r="H38" s="25">
        <f t="shared" si="3"/>
        <v>-128.78</v>
      </c>
      <c r="I38" s="25">
        <f t="shared" si="3"/>
        <v>-127.78</v>
      </c>
      <c r="J38" s="25">
        <f t="shared" si="3"/>
        <v>-126.78</v>
      </c>
      <c r="K38" s="25">
        <f t="shared" si="3"/>
        <v>-125.78</v>
      </c>
      <c r="L38" s="25">
        <f t="shared" si="3"/>
        <v>-124.78</v>
      </c>
      <c r="M38" s="25">
        <f t="shared" si="3"/>
        <v>-123.78</v>
      </c>
      <c r="N38" s="25">
        <f t="shared" si="3"/>
        <v>-122.78</v>
      </c>
      <c r="O38" s="25">
        <f t="shared" si="3"/>
        <v>-121.78</v>
      </c>
      <c r="R38">
        <f t="shared" si="6"/>
        <v>-2.7767374412576142</v>
      </c>
      <c r="S38">
        <f t="shared" si="7"/>
        <v>8.3889861290162742</v>
      </c>
      <c r="T38">
        <f t="shared" si="8"/>
        <v>1.1267075305485796</v>
      </c>
      <c r="U38">
        <f t="shared" si="9"/>
        <v>1.670581841815765</v>
      </c>
      <c r="V38">
        <f t="shared" si="10"/>
        <v>-5.2740694180397742</v>
      </c>
      <c r="W38">
        <f t="shared" si="11"/>
        <v>5.7233627021909568</v>
      </c>
      <c r="X38">
        <f t="shared" si="12"/>
        <v>0.64148234847923868</v>
      </c>
      <c r="Y38">
        <f t="shared" si="13"/>
        <v>0.12613353373592351</v>
      </c>
      <c r="Z38">
        <f t="shared" si="14"/>
        <v>3.703960132166034</v>
      </c>
      <c r="AA38">
        <f t="shared" si="15"/>
        <v>-8.0626687469308838</v>
      </c>
      <c r="AB38">
        <f t="shared" si="16"/>
        <v>-0.67460567270927629</v>
      </c>
      <c r="AC38">
        <f t="shared" si="17"/>
        <v>-2.1547390075030077</v>
      </c>
      <c r="AD38">
        <f t="shared" si="18"/>
        <v>6.154362061365914</v>
      </c>
      <c r="AE38">
        <f t="shared" si="19"/>
        <v>-1.7517165528365661</v>
      </c>
      <c r="AG38">
        <f t="shared" si="20"/>
        <v>-13068.896456369517</v>
      </c>
    </row>
    <row r="39" spans="1:33">
      <c r="A39" s="26">
        <f t="shared" si="21"/>
        <v>18.450000000000003</v>
      </c>
      <c r="B39" s="25">
        <f t="shared" si="5"/>
        <v>-133.55000000000001</v>
      </c>
      <c r="C39" s="25">
        <f t="shared" si="3"/>
        <v>-132.55000000000001</v>
      </c>
      <c r="D39" s="25">
        <f t="shared" si="3"/>
        <v>-131.55000000000001</v>
      </c>
      <c r="E39" s="25">
        <f t="shared" si="3"/>
        <v>-130.55000000000001</v>
      </c>
      <c r="F39" s="25">
        <f t="shared" si="3"/>
        <v>-129.55000000000001</v>
      </c>
      <c r="G39" s="25">
        <f t="shared" si="3"/>
        <v>-128.55000000000001</v>
      </c>
      <c r="H39" s="25">
        <f t="shared" si="3"/>
        <v>-127.55000000000001</v>
      </c>
      <c r="I39" s="25">
        <f t="shared" si="3"/>
        <v>-126.55000000000001</v>
      </c>
      <c r="J39" s="25">
        <f t="shared" si="3"/>
        <v>-125.55000000000001</v>
      </c>
      <c r="K39" s="25">
        <f t="shared" si="3"/>
        <v>-124.55000000000001</v>
      </c>
      <c r="L39" s="25">
        <f t="shared" si="3"/>
        <v>-123.55000000000001</v>
      </c>
      <c r="M39" s="25">
        <f t="shared" si="3"/>
        <v>-122.55000000000001</v>
      </c>
      <c r="N39" s="25">
        <f t="shared" si="3"/>
        <v>-121.55000000000001</v>
      </c>
      <c r="O39" s="25">
        <f t="shared" si="3"/>
        <v>-120.55000000000001</v>
      </c>
      <c r="R39">
        <f t="shared" si="6"/>
        <v>7.2208208135268741</v>
      </c>
      <c r="S39">
        <f t="shared" si="7"/>
        <v>2.0224869297494457</v>
      </c>
      <c r="T39">
        <f t="shared" si="8"/>
        <v>1.8017929493798011</v>
      </c>
      <c r="U39">
        <f t="shared" si="9"/>
        <v>-5.239591892677546</v>
      </c>
      <c r="V39">
        <f t="shared" si="10"/>
        <v>2.5323572877252789</v>
      </c>
      <c r="W39">
        <f t="shared" si="11"/>
        <v>7.0532402239402323</v>
      </c>
      <c r="X39">
        <f t="shared" si="12"/>
        <v>-4.2159841134434108</v>
      </c>
      <c r="Y39">
        <f t="shared" si="13"/>
        <v>2.3612996562332231</v>
      </c>
      <c r="Z39">
        <f t="shared" si="14"/>
        <v>-6.5282632514094248</v>
      </c>
      <c r="AA39">
        <f t="shared" si="15"/>
        <v>-0.57035871229966362</v>
      </c>
      <c r="AB39">
        <f t="shared" si="16"/>
        <v>-0.38931291548544611</v>
      </c>
      <c r="AC39">
        <f t="shared" si="17"/>
        <v>2.6438496272090042</v>
      </c>
      <c r="AD39">
        <f t="shared" si="18"/>
        <v>2.0327280509100927</v>
      </c>
      <c r="AE39">
        <f t="shared" si="19"/>
        <v>-7.5533477490484273</v>
      </c>
      <c r="AG39">
        <f t="shared" si="20"/>
        <v>-13068.896460330336</v>
      </c>
    </row>
    <row r="40" spans="1:33">
      <c r="A40" s="26">
        <f t="shared" si="21"/>
        <v>19.680000000000003</v>
      </c>
      <c r="B40" s="25">
        <f t="shared" si="5"/>
        <v>-132.32</v>
      </c>
      <c r="C40" s="25">
        <f t="shared" si="5"/>
        <v>-131.32</v>
      </c>
      <c r="D40" s="25">
        <f t="shared" si="5"/>
        <v>-130.32</v>
      </c>
      <c r="E40" s="25">
        <f t="shared" si="5"/>
        <v>-129.32</v>
      </c>
      <c r="F40" s="25">
        <f t="shared" si="5"/>
        <v>-128.32</v>
      </c>
      <c r="G40" s="25">
        <f t="shared" si="5"/>
        <v>-127.32</v>
      </c>
      <c r="H40" s="25">
        <f t="shared" si="5"/>
        <v>-126.32</v>
      </c>
      <c r="I40" s="25">
        <f t="shared" si="5"/>
        <v>-125.32</v>
      </c>
      <c r="J40" s="25">
        <f t="shared" si="5"/>
        <v>-124.32</v>
      </c>
      <c r="K40" s="25">
        <f t="shared" si="5"/>
        <v>-123.32</v>
      </c>
      <c r="L40" s="25">
        <f t="shared" si="5"/>
        <v>-122.32</v>
      </c>
      <c r="M40" s="25">
        <f t="shared" si="5"/>
        <v>-121.32</v>
      </c>
      <c r="N40" s="25">
        <f t="shared" si="5"/>
        <v>-120.32</v>
      </c>
      <c r="O40" s="25">
        <f t="shared" si="5"/>
        <v>-119.32</v>
      </c>
      <c r="R40">
        <f t="shared" si="6"/>
        <v>2.2927915396741554</v>
      </c>
      <c r="S40">
        <f t="shared" si="7"/>
        <v>0.97879790684847334</v>
      </c>
      <c r="T40">
        <f t="shared" si="8"/>
        <v>-1.7024233097682324</v>
      </c>
      <c r="U40">
        <f t="shared" si="9"/>
        <v>-2.2963781679141748</v>
      </c>
      <c r="V40">
        <f t="shared" si="10"/>
        <v>10.510370290004904</v>
      </c>
      <c r="W40">
        <f t="shared" si="11"/>
        <v>-3.8985914924540257</v>
      </c>
      <c r="X40">
        <f t="shared" si="12"/>
        <v>-1.8695629207078337</v>
      </c>
      <c r="Y40">
        <f t="shared" si="13"/>
        <v>-4.0704740159892268</v>
      </c>
      <c r="Z40">
        <f t="shared" si="14"/>
        <v>-1.0947253385355702</v>
      </c>
      <c r="AA40">
        <f t="shared" si="15"/>
        <v>2.8874473180921605</v>
      </c>
      <c r="AB40">
        <f t="shared" si="16"/>
        <v>-1.7981424045459964</v>
      </c>
      <c r="AC40">
        <f t="shared" si="17"/>
        <v>3.9444363896329353</v>
      </c>
      <c r="AD40">
        <f t="shared" si="18"/>
        <v>-7.1349374802278511</v>
      </c>
      <c r="AE40">
        <f t="shared" si="19"/>
        <v>2.8481171626750972</v>
      </c>
      <c r="AG40">
        <f t="shared" si="20"/>
        <v>-13068.89645558019</v>
      </c>
    </row>
    <row r="41" spans="1:33">
      <c r="A41" s="26">
        <f t="shared" si="21"/>
        <v>20.910000000000004</v>
      </c>
      <c r="B41" s="25">
        <f t="shared" si="5"/>
        <v>-131.09</v>
      </c>
      <c r="C41" s="25">
        <f t="shared" si="5"/>
        <v>-130.09</v>
      </c>
      <c r="D41" s="25">
        <f t="shared" si="5"/>
        <v>-129.09</v>
      </c>
      <c r="E41" s="25">
        <f t="shared" si="5"/>
        <v>-128.09</v>
      </c>
      <c r="F41" s="25">
        <f t="shared" si="5"/>
        <v>-127.09</v>
      </c>
      <c r="G41" s="25">
        <f t="shared" si="5"/>
        <v>-126.09</v>
      </c>
      <c r="H41" s="25">
        <f t="shared" si="5"/>
        <v>-125.09</v>
      </c>
      <c r="I41" s="25">
        <f t="shared" si="5"/>
        <v>-124.09</v>
      </c>
      <c r="J41" s="25">
        <f t="shared" si="5"/>
        <v>-123.09</v>
      </c>
      <c r="K41" s="25">
        <f t="shared" si="5"/>
        <v>-122.09</v>
      </c>
      <c r="L41" s="25">
        <f t="shared" si="5"/>
        <v>-121.09</v>
      </c>
      <c r="M41" s="25">
        <f t="shared" si="5"/>
        <v>-120.09</v>
      </c>
      <c r="N41" s="25">
        <f t="shared" si="5"/>
        <v>-119.09</v>
      </c>
      <c r="O41" s="25">
        <f t="shared" si="5"/>
        <v>-118.09</v>
      </c>
      <c r="R41">
        <f t="shared" si="6"/>
        <v>-1.5032003365483966</v>
      </c>
      <c r="S41">
        <f t="shared" si="7"/>
        <v>3.217760433688643</v>
      </c>
      <c r="T41">
        <f t="shared" si="8"/>
        <v>-4.3912129170308667</v>
      </c>
      <c r="U41">
        <f t="shared" si="9"/>
        <v>8.3967805431557174</v>
      </c>
      <c r="V41">
        <f t="shared" si="10"/>
        <v>-0.173361861961637</v>
      </c>
      <c r="W41">
        <f t="shared" si="11"/>
        <v>-6.1457779107747674</v>
      </c>
      <c r="X41">
        <f t="shared" si="12"/>
        <v>-2.028961389649643</v>
      </c>
      <c r="Y41">
        <f t="shared" si="13"/>
        <v>-1.9509172308485943</v>
      </c>
      <c r="Z41">
        <f t="shared" si="14"/>
        <v>5.9821313305953385</v>
      </c>
      <c r="AA41">
        <f t="shared" si="15"/>
        <v>-4.1612911770734415</v>
      </c>
      <c r="AB41">
        <f t="shared" si="16"/>
        <v>2.0991410183690107</v>
      </c>
      <c r="AC41">
        <f t="shared" si="17"/>
        <v>-3.3335265136677377</v>
      </c>
      <c r="AD41">
        <f t="shared" si="18"/>
        <v>0.18660637277376479</v>
      </c>
      <c r="AE41">
        <f t="shared" si="19"/>
        <v>6.7227989268812252</v>
      </c>
      <c r="AG41">
        <f t="shared" si="20"/>
        <v>-13068.896476752216</v>
      </c>
    </row>
    <row r="42" spans="1:33">
      <c r="A42" s="26">
        <f t="shared" si="21"/>
        <v>22.140000000000004</v>
      </c>
      <c r="B42" s="25">
        <f t="shared" si="5"/>
        <v>-129.85999999999999</v>
      </c>
      <c r="C42" s="25">
        <f t="shared" si="5"/>
        <v>-128.85999999999999</v>
      </c>
      <c r="D42" s="25">
        <f t="shared" si="5"/>
        <v>-127.85999999999999</v>
      </c>
      <c r="E42" s="25">
        <f t="shared" si="5"/>
        <v>-126.85999999999999</v>
      </c>
      <c r="F42" s="25">
        <f t="shared" si="5"/>
        <v>-125.85999999999999</v>
      </c>
      <c r="G42" s="25">
        <f t="shared" si="5"/>
        <v>-124.85999999999999</v>
      </c>
      <c r="H42" s="25">
        <f t="shared" si="5"/>
        <v>-123.85999999999999</v>
      </c>
      <c r="I42" s="25">
        <f t="shared" si="5"/>
        <v>-122.85999999999999</v>
      </c>
      <c r="J42" s="25">
        <f t="shared" si="5"/>
        <v>-121.85999999999999</v>
      </c>
      <c r="K42" s="25">
        <f t="shared" si="5"/>
        <v>-120.85999999999999</v>
      </c>
      <c r="L42" s="25">
        <f t="shared" si="5"/>
        <v>-119.85999999999999</v>
      </c>
      <c r="M42" s="25">
        <f t="shared" si="5"/>
        <v>-118.85999999999999</v>
      </c>
      <c r="N42" s="25">
        <f t="shared" si="5"/>
        <v>-117.85999999999999</v>
      </c>
      <c r="O42" s="25">
        <f t="shared" si="5"/>
        <v>-116.85999999999999</v>
      </c>
      <c r="R42">
        <f t="shared" si="6"/>
        <v>5.8437740257980915</v>
      </c>
      <c r="S42">
        <f t="shared" si="7"/>
        <v>-1.3869245245125965</v>
      </c>
      <c r="T42">
        <f t="shared" si="8"/>
        <v>2.3483249462488685</v>
      </c>
      <c r="U42">
        <f t="shared" si="9"/>
        <v>3.2324877845605728</v>
      </c>
      <c r="V42">
        <f t="shared" si="10"/>
        <v>-8.0778499597418669</v>
      </c>
      <c r="W42">
        <f t="shared" si="11"/>
        <v>-0.87801816830342427</v>
      </c>
      <c r="X42">
        <f t="shared" si="12"/>
        <v>-2.3322793781615707</v>
      </c>
      <c r="Y42">
        <f t="shared" si="13"/>
        <v>6.6995252267138579</v>
      </c>
      <c r="Z42">
        <f t="shared" si="14"/>
        <v>-2.8946143089474776</v>
      </c>
      <c r="AA42">
        <f t="shared" si="15"/>
        <v>-2.5051730343465923</v>
      </c>
      <c r="AB42">
        <f t="shared" si="16"/>
        <v>1.294277267042228</v>
      </c>
      <c r="AC42">
        <f t="shared" si="17"/>
        <v>-1.5512231806348558</v>
      </c>
      <c r="AD42">
        <f t="shared" si="18"/>
        <v>8.5596670855419443</v>
      </c>
      <c r="AE42">
        <f t="shared" si="19"/>
        <v>-0.30186134720860358</v>
      </c>
      <c r="AG42">
        <f t="shared" si="20"/>
        <v>-13068.896418632263</v>
      </c>
    </row>
    <row r="43" spans="1:33">
      <c r="A43" s="26">
        <f t="shared" si="21"/>
        <v>23.370000000000005</v>
      </c>
      <c r="B43" s="25">
        <f t="shared" si="5"/>
        <v>-128.63</v>
      </c>
      <c r="C43" s="25">
        <f t="shared" si="5"/>
        <v>-127.63</v>
      </c>
      <c r="D43" s="25">
        <f t="shared" si="5"/>
        <v>-126.63</v>
      </c>
      <c r="E43" s="25">
        <f t="shared" si="5"/>
        <v>-125.63</v>
      </c>
      <c r="F43" s="25">
        <f t="shared" si="5"/>
        <v>-124.63</v>
      </c>
      <c r="G43" s="25">
        <f t="shared" si="5"/>
        <v>-123.63</v>
      </c>
      <c r="H43" s="25">
        <f t="shared" si="5"/>
        <v>-122.63</v>
      </c>
      <c r="I43" s="25">
        <f t="shared" si="5"/>
        <v>-121.63</v>
      </c>
      <c r="J43" s="25">
        <f t="shared" si="5"/>
        <v>-120.63</v>
      </c>
      <c r="K43" s="25">
        <f t="shared" si="5"/>
        <v>-119.63</v>
      </c>
      <c r="L43" s="25">
        <f t="shared" si="5"/>
        <v>-118.63</v>
      </c>
      <c r="M43" s="25">
        <f t="shared" si="5"/>
        <v>-117.63</v>
      </c>
      <c r="N43" s="25">
        <f t="shared" si="5"/>
        <v>-116.63</v>
      </c>
      <c r="O43" s="25">
        <f t="shared" si="5"/>
        <v>-115.63</v>
      </c>
      <c r="R43">
        <f t="shared" si="6"/>
        <v>4.9225444059468515</v>
      </c>
      <c r="S43">
        <f t="shared" si="7"/>
        <v>-3.1789707932059574</v>
      </c>
      <c r="T43">
        <f t="shared" si="8"/>
        <v>3.2642441608752133</v>
      </c>
      <c r="U43">
        <f t="shared" si="9"/>
        <v>-7.2533204734608248</v>
      </c>
      <c r="V43">
        <f t="shared" si="10"/>
        <v>-0.52982232869498236</v>
      </c>
      <c r="W43">
        <f t="shared" si="11"/>
        <v>-1.2185538764466135</v>
      </c>
      <c r="X43">
        <f t="shared" si="12"/>
        <v>4.1195546012876836</v>
      </c>
      <c r="Y43">
        <f t="shared" si="13"/>
        <v>0.76622265915435928</v>
      </c>
      <c r="Z43">
        <f t="shared" si="14"/>
        <v>-6.7484574467415239</v>
      </c>
      <c r="AA43">
        <f t="shared" si="15"/>
        <v>3.9723867926695435</v>
      </c>
      <c r="AB43">
        <f t="shared" si="16"/>
        <v>-0.92368678897576517</v>
      </c>
      <c r="AC43">
        <f t="shared" si="17"/>
        <v>7.8145840737494803</v>
      </c>
      <c r="AD43">
        <f t="shared" si="18"/>
        <v>1.3264558790386713</v>
      </c>
      <c r="AE43">
        <f t="shared" si="19"/>
        <v>2.0669241861566841</v>
      </c>
      <c r="AG43">
        <f t="shared" si="20"/>
        <v>-13068.896522816676</v>
      </c>
    </row>
    <row r="44" spans="1:33">
      <c r="A44" s="26">
        <f t="shared" si="21"/>
        <v>24.600000000000005</v>
      </c>
      <c r="B44" s="25">
        <f t="shared" si="5"/>
        <v>-127.39999999999999</v>
      </c>
      <c r="C44" s="25">
        <f t="shared" si="5"/>
        <v>-126.39999999999999</v>
      </c>
      <c r="D44" s="25">
        <f t="shared" si="5"/>
        <v>-125.39999999999999</v>
      </c>
      <c r="E44" s="25">
        <f t="shared" si="5"/>
        <v>-124.39999999999999</v>
      </c>
      <c r="F44" s="25">
        <f t="shared" si="5"/>
        <v>-123.39999999999999</v>
      </c>
      <c r="G44" s="25">
        <f t="shared" si="5"/>
        <v>-122.39999999999999</v>
      </c>
      <c r="H44" s="25">
        <f t="shared" si="5"/>
        <v>-121.39999999999999</v>
      </c>
      <c r="I44" s="25">
        <f t="shared" si="5"/>
        <v>-120.39999999999999</v>
      </c>
      <c r="J44" s="25">
        <f t="shared" si="5"/>
        <v>-119.39999999999999</v>
      </c>
      <c r="K44" s="25">
        <f t="shared" si="5"/>
        <v>-118.39999999999999</v>
      </c>
      <c r="L44" s="25">
        <f t="shared" si="5"/>
        <v>-117.39999999999999</v>
      </c>
      <c r="M44" s="25">
        <f t="shared" si="5"/>
        <v>-116.39999999999999</v>
      </c>
      <c r="N44" s="25">
        <f t="shared" si="5"/>
        <v>-115.39999999999999</v>
      </c>
      <c r="O44" s="25">
        <f t="shared" si="5"/>
        <v>-114.39999999999999</v>
      </c>
      <c r="R44">
        <f t="shared" si="6"/>
        <v>-4.5379401765697294</v>
      </c>
      <c r="S44">
        <f t="shared" si="7"/>
        <v>-0.23365193350529867</v>
      </c>
      <c r="T44">
        <f t="shared" si="8"/>
        <v>-4.9298429905916858</v>
      </c>
      <c r="U44">
        <f t="shared" si="9"/>
        <v>-0.85069558670833778</v>
      </c>
      <c r="V44">
        <f t="shared" si="10"/>
        <v>1.6558248671384641</v>
      </c>
      <c r="W44">
        <f t="shared" si="11"/>
        <v>-0.3434554631356872</v>
      </c>
      <c r="X44">
        <f t="shared" si="12"/>
        <v>3.6645539643112048</v>
      </c>
      <c r="Y44">
        <f t="shared" si="13"/>
        <v>-7.7433589423370046</v>
      </c>
      <c r="Z44">
        <f t="shared" si="14"/>
        <v>3.5717461665266139</v>
      </c>
      <c r="AA44">
        <f t="shared" si="15"/>
        <v>1.9470884206656742</v>
      </c>
      <c r="AB44">
        <f t="shared" si="16"/>
        <v>4.9383021840065329</v>
      </c>
      <c r="AC44">
        <f t="shared" si="17"/>
        <v>4.3988119148773634</v>
      </c>
      <c r="AD44">
        <f t="shared" si="18"/>
        <v>-1.2119166518753808</v>
      </c>
      <c r="AE44">
        <f t="shared" si="19"/>
        <v>7.796170726433207</v>
      </c>
      <c r="AG44">
        <f t="shared" si="20"/>
        <v>-13068.896386322365</v>
      </c>
    </row>
    <row r="45" spans="1:33">
      <c r="A45" s="26">
        <f t="shared" si="21"/>
        <v>25.830000000000005</v>
      </c>
      <c r="B45" s="25">
        <f t="shared" si="5"/>
        <v>-126.16999999999999</v>
      </c>
      <c r="C45" s="25">
        <f t="shared" si="5"/>
        <v>-125.16999999999999</v>
      </c>
      <c r="D45" s="25">
        <f t="shared" si="5"/>
        <v>-124.16999999999999</v>
      </c>
      <c r="E45" s="25">
        <f t="shared" si="5"/>
        <v>-123.16999999999999</v>
      </c>
      <c r="F45" s="25">
        <f t="shared" si="5"/>
        <v>-122.16999999999999</v>
      </c>
      <c r="G45" s="25">
        <f t="shared" si="5"/>
        <v>-121.16999999999999</v>
      </c>
      <c r="H45" s="25">
        <f t="shared" si="5"/>
        <v>-120.16999999999999</v>
      </c>
      <c r="I45" s="25">
        <f t="shared" si="5"/>
        <v>-119.16999999999999</v>
      </c>
      <c r="J45" s="25">
        <f t="shared" si="5"/>
        <v>-118.16999999999999</v>
      </c>
      <c r="K45" s="25">
        <f t="shared" si="5"/>
        <v>-117.16999999999999</v>
      </c>
      <c r="L45" s="25">
        <f t="shared" si="5"/>
        <v>-116.16999999999999</v>
      </c>
      <c r="M45" s="25">
        <f t="shared" si="5"/>
        <v>-115.16999999999999</v>
      </c>
      <c r="N45" s="25">
        <f t="shared" si="5"/>
        <v>-114.16999999999999</v>
      </c>
      <c r="O45" s="25">
        <f t="shared" si="5"/>
        <v>-113.16999999999999</v>
      </c>
      <c r="R45">
        <f t="shared" si="6"/>
        <v>-4.8368072084352658</v>
      </c>
      <c r="S45">
        <f t="shared" si="7"/>
        <v>-2.6442834047350852</v>
      </c>
      <c r="T45">
        <f t="shared" si="8"/>
        <v>-1.654522883507749</v>
      </c>
      <c r="U45">
        <f t="shared" si="9"/>
        <v>5.0723618609365495</v>
      </c>
      <c r="V45">
        <f t="shared" si="10"/>
        <v>-3.7261274233890296</v>
      </c>
      <c r="W45">
        <f t="shared" si="11"/>
        <v>3.1670581678219616</v>
      </c>
      <c r="X45">
        <f t="shared" si="12"/>
        <v>-4.9068987701169009</v>
      </c>
      <c r="Y45">
        <f t="shared" si="13"/>
        <v>1.1183817382052288</v>
      </c>
      <c r="Z45">
        <f t="shared" si="14"/>
        <v>5.6144311882760594</v>
      </c>
      <c r="AA45">
        <f t="shared" si="15"/>
        <v>1.5849289780401863</v>
      </c>
      <c r="AB45">
        <f t="shared" si="16"/>
        <v>6.6676254991729005</v>
      </c>
      <c r="AC45">
        <f t="shared" si="17"/>
        <v>-2.0102089995454975</v>
      </c>
      <c r="AD45">
        <f t="shared" si="18"/>
        <v>7.3617095070509242</v>
      </c>
      <c r="AE45">
        <f t="shared" si="19"/>
        <v>3.1989350054865673</v>
      </c>
      <c r="AG45">
        <f t="shared" si="20"/>
        <v>-13068.896519373211</v>
      </c>
    </row>
    <row r="46" spans="1:33">
      <c r="A46" s="26">
        <f t="shared" si="21"/>
        <v>27.060000000000006</v>
      </c>
      <c r="B46" s="25">
        <f t="shared" si="5"/>
        <v>-124.94</v>
      </c>
      <c r="C46" s="25">
        <f t="shared" si="5"/>
        <v>-123.94</v>
      </c>
      <c r="D46" s="25">
        <f t="shared" si="5"/>
        <v>-122.94</v>
      </c>
      <c r="E46" s="25">
        <f t="shared" si="5"/>
        <v>-121.94</v>
      </c>
      <c r="F46" s="25">
        <f t="shared" si="5"/>
        <v>-120.94</v>
      </c>
      <c r="G46" s="25">
        <f t="shared" si="5"/>
        <v>-119.94</v>
      </c>
      <c r="H46" s="25">
        <f t="shared" si="5"/>
        <v>-118.94</v>
      </c>
      <c r="I46" s="25">
        <f t="shared" si="5"/>
        <v>-117.94</v>
      </c>
      <c r="J46" s="25">
        <f t="shared" si="5"/>
        <v>-116.94</v>
      </c>
      <c r="K46" s="25">
        <f t="shared" si="5"/>
        <v>-115.94</v>
      </c>
      <c r="L46" s="25">
        <f t="shared" si="5"/>
        <v>-114.94</v>
      </c>
      <c r="M46" s="25">
        <f t="shared" si="5"/>
        <v>-113.94</v>
      </c>
      <c r="N46" s="25">
        <f t="shared" si="5"/>
        <v>-112.94</v>
      </c>
      <c r="O46" s="25">
        <f t="shared" si="5"/>
        <v>-111.94</v>
      </c>
      <c r="R46">
        <f t="shared" si="6"/>
        <v>-1.1781510853469186</v>
      </c>
      <c r="S46">
        <f t="shared" si="7"/>
        <v>-2.3220016601757032</v>
      </c>
      <c r="T46">
        <f t="shared" si="8"/>
        <v>6.822628598255541</v>
      </c>
      <c r="U46">
        <f t="shared" si="9"/>
        <v>-3.7287384952797966</v>
      </c>
      <c r="V46">
        <f t="shared" si="10"/>
        <v>-0.7641106692570947</v>
      </c>
      <c r="W46">
        <f t="shared" si="11"/>
        <v>-0.21532203524803384</v>
      </c>
      <c r="X46">
        <f t="shared" si="12"/>
        <v>-1.1716429784698377</v>
      </c>
      <c r="Y46">
        <f t="shared" si="13"/>
        <v>8.1929815908109429</v>
      </c>
      <c r="Z46">
        <f t="shared" si="14"/>
        <v>-0.26256970109736755</v>
      </c>
      <c r="AA46">
        <f t="shared" si="15"/>
        <v>6.3331573007936504</v>
      </c>
      <c r="AB46">
        <f t="shared" si="16"/>
        <v>0.28676528673418322</v>
      </c>
      <c r="AC46">
        <f t="shared" si="17"/>
        <v>4.9212636112853811</v>
      </c>
      <c r="AD46">
        <f t="shared" si="18"/>
        <v>5.7061555335131988</v>
      </c>
      <c r="AE46">
        <f t="shared" si="19"/>
        <v>1.4870002228221431</v>
      </c>
      <c r="AG46">
        <f t="shared" si="20"/>
        <v>-13068.896424923854</v>
      </c>
    </row>
    <row r="47" spans="1:33">
      <c r="A47" s="26">
        <f t="shared" si="21"/>
        <v>28.290000000000006</v>
      </c>
      <c r="B47" s="25">
        <f t="shared" si="5"/>
        <v>-123.71</v>
      </c>
      <c r="C47" s="25">
        <f t="shared" si="5"/>
        <v>-122.71</v>
      </c>
      <c r="D47" s="25">
        <f t="shared" si="5"/>
        <v>-121.71</v>
      </c>
      <c r="E47" s="25">
        <f t="shared" si="5"/>
        <v>-120.71</v>
      </c>
      <c r="F47" s="25">
        <f t="shared" si="5"/>
        <v>-119.71</v>
      </c>
      <c r="G47" s="25">
        <f t="shared" si="5"/>
        <v>-118.71</v>
      </c>
      <c r="H47" s="25">
        <f t="shared" si="5"/>
        <v>-117.71</v>
      </c>
      <c r="I47" s="25">
        <f t="shared" si="5"/>
        <v>-116.71</v>
      </c>
      <c r="J47" s="25">
        <f t="shared" si="5"/>
        <v>-115.71</v>
      </c>
      <c r="K47" s="25">
        <f t="shared" si="5"/>
        <v>-114.71</v>
      </c>
      <c r="L47" s="25">
        <f t="shared" si="5"/>
        <v>-113.71</v>
      </c>
      <c r="M47" s="25">
        <f t="shared" si="5"/>
        <v>-112.71</v>
      </c>
      <c r="N47" s="25">
        <f t="shared" si="5"/>
        <v>-111.71</v>
      </c>
      <c r="O47" s="25">
        <f t="shared" si="5"/>
        <v>-110.71</v>
      </c>
      <c r="R47">
        <f t="shared" si="6"/>
        <v>-1.8200017859368045</v>
      </c>
      <c r="S47">
        <f t="shared" si="7"/>
        <v>5.3517870889464394</v>
      </c>
      <c r="T47">
        <f t="shared" si="8"/>
        <v>-0.59766142552079371</v>
      </c>
      <c r="U47">
        <f t="shared" si="9"/>
        <v>-5.5277389257005742</v>
      </c>
      <c r="V47">
        <f t="shared" si="10"/>
        <v>3.3803260014395939</v>
      </c>
      <c r="W47">
        <f t="shared" si="11"/>
        <v>-1.4367528477816807</v>
      </c>
      <c r="X47">
        <f t="shared" si="12"/>
        <v>8.3688018137702596</v>
      </c>
      <c r="Y47">
        <f t="shared" si="13"/>
        <v>0.50212840281634596</v>
      </c>
      <c r="Z47">
        <f t="shared" si="14"/>
        <v>3.3896878405772721</v>
      </c>
      <c r="AA47">
        <f t="shared" si="15"/>
        <v>4.2063107744558526</v>
      </c>
      <c r="AB47">
        <f t="shared" si="16"/>
        <v>2.3633230696762761</v>
      </c>
      <c r="AC47">
        <f t="shared" si="17"/>
        <v>7.5935027137834306</v>
      </c>
      <c r="AD47">
        <f t="shared" si="18"/>
        <v>-1.0623977898351002</v>
      </c>
      <c r="AE47">
        <f t="shared" si="19"/>
        <v>6.9966097188719978</v>
      </c>
      <c r="AG47">
        <f t="shared" si="20"/>
        <v>-13068.896465682426</v>
      </c>
    </row>
    <row r="48" spans="1:33">
      <c r="A48" s="26">
        <f t="shared" si="21"/>
        <v>29.520000000000007</v>
      </c>
      <c r="B48" s="25">
        <f t="shared" si="5"/>
        <v>-122.47999999999999</v>
      </c>
      <c r="C48" s="25">
        <f t="shared" si="5"/>
        <v>-121.47999999999999</v>
      </c>
      <c r="D48" s="25">
        <f t="shared" si="5"/>
        <v>-120.47999999999999</v>
      </c>
      <c r="E48" s="25">
        <f t="shared" si="5"/>
        <v>-119.47999999999999</v>
      </c>
      <c r="F48" s="25">
        <f t="shared" si="5"/>
        <v>-118.47999999999999</v>
      </c>
      <c r="G48" s="25">
        <f t="shared" si="5"/>
        <v>-117.47999999999999</v>
      </c>
      <c r="H48" s="25">
        <f t="shared" si="5"/>
        <v>-116.47999999999999</v>
      </c>
      <c r="I48" s="25">
        <f t="shared" si="5"/>
        <v>-115.47999999999999</v>
      </c>
      <c r="J48" s="25">
        <f t="shared" si="5"/>
        <v>-114.47999999999999</v>
      </c>
      <c r="K48" s="25">
        <f t="shared" si="5"/>
        <v>-113.47999999999999</v>
      </c>
      <c r="L48" s="25">
        <f t="shared" si="5"/>
        <v>-112.47999999999999</v>
      </c>
      <c r="M48" s="25">
        <f t="shared" si="5"/>
        <v>-111.47999999999999</v>
      </c>
      <c r="N48" s="25">
        <f t="shared" si="5"/>
        <v>-110.47999999999999</v>
      </c>
      <c r="O48" s="25">
        <f t="shared" si="5"/>
        <v>-109.47999999999999</v>
      </c>
      <c r="R48">
        <f t="shared" si="6"/>
        <v>1.2482184779509993</v>
      </c>
      <c r="S48">
        <f t="shared" si="7"/>
        <v>2.9481510542198808</v>
      </c>
      <c r="T48">
        <f t="shared" si="8"/>
        <v>-7.8631757755197738</v>
      </c>
      <c r="U48">
        <f t="shared" si="9"/>
        <v>4.0357966143862178</v>
      </c>
      <c r="V48">
        <f t="shared" si="10"/>
        <v>0.76488299858254505</v>
      </c>
      <c r="W48">
        <f t="shared" si="11"/>
        <v>6.0953687786815429</v>
      </c>
      <c r="X48">
        <f t="shared" si="12"/>
        <v>3.2992777574238468</v>
      </c>
      <c r="Y48">
        <f t="shared" si="13"/>
        <v>-0.25858547466524184</v>
      </c>
      <c r="Z48">
        <f t="shared" si="14"/>
        <v>7.286858741390482</v>
      </c>
      <c r="AA48">
        <f t="shared" si="15"/>
        <v>1.3737955081525874</v>
      </c>
      <c r="AB48">
        <f t="shared" si="16"/>
        <v>7.7488844150513572</v>
      </c>
      <c r="AC48">
        <f t="shared" si="17"/>
        <v>-1.2884771374859332</v>
      </c>
      <c r="AD48">
        <f t="shared" si="18"/>
        <v>4.8615872422404411</v>
      </c>
      <c r="AE48">
        <f t="shared" si="19"/>
        <v>4.3170595280232078</v>
      </c>
    </row>
    <row r="49" spans="1:31">
      <c r="A49" s="26">
        <f t="shared" si="21"/>
        <v>30.750000000000007</v>
      </c>
      <c r="B49" s="25">
        <f t="shared" si="5"/>
        <v>-121.25</v>
      </c>
      <c r="C49" s="25">
        <f t="shared" si="5"/>
        <v>-120.25</v>
      </c>
      <c r="D49" s="25">
        <f t="shared" si="5"/>
        <v>-119.25</v>
      </c>
      <c r="E49" s="25">
        <f t="shared" si="5"/>
        <v>-118.25</v>
      </c>
      <c r="F49" s="25">
        <f t="shared" si="5"/>
        <v>-117.25</v>
      </c>
      <c r="G49" s="25">
        <f t="shared" si="5"/>
        <v>-116.25</v>
      </c>
      <c r="H49" s="25">
        <f t="shared" si="5"/>
        <v>-115.25</v>
      </c>
      <c r="I49" s="25">
        <f t="shared" si="5"/>
        <v>-114.25</v>
      </c>
      <c r="J49" s="25">
        <f t="shared" si="5"/>
        <v>-113.25</v>
      </c>
      <c r="K49" s="25">
        <f t="shared" si="5"/>
        <v>-112.25</v>
      </c>
      <c r="L49" s="25">
        <f t="shared" si="5"/>
        <v>-111.25</v>
      </c>
      <c r="M49" s="25">
        <f t="shared" si="5"/>
        <v>-110.25</v>
      </c>
      <c r="N49" s="25">
        <f t="shared" si="5"/>
        <v>-109.25</v>
      </c>
      <c r="O49" s="25">
        <f t="shared" si="5"/>
        <v>-108.25</v>
      </c>
      <c r="R49">
        <f t="shared" si="6"/>
        <v>3.793512030241319</v>
      </c>
      <c r="S49">
        <f t="shared" si="7"/>
        <v>-6.2465961899764366</v>
      </c>
      <c r="T49">
        <f t="shared" si="8"/>
        <v>2.0737352198393348</v>
      </c>
      <c r="U49">
        <f t="shared" si="9"/>
        <v>4.3688895900680684</v>
      </c>
      <c r="V49">
        <f t="shared" si="10"/>
        <v>2.6750347445524807</v>
      </c>
      <c r="W49">
        <f t="shared" si="11"/>
        <v>6.1101434167886817</v>
      </c>
      <c r="X49">
        <f t="shared" si="12"/>
        <v>-2.0993624553412622</v>
      </c>
      <c r="Y49">
        <f t="shared" si="13"/>
        <v>7.814086102363202</v>
      </c>
      <c r="Z49">
        <f t="shared" si="14"/>
        <v>2.4523398168766541</v>
      </c>
      <c r="AA49">
        <f t="shared" si="15"/>
        <v>5.8713711501889252</v>
      </c>
      <c r="AB49">
        <f t="shared" si="16"/>
        <v>1.1117715676585229</v>
      </c>
      <c r="AC49">
        <f t="shared" si="17"/>
        <v>0.63194330637531193</v>
      </c>
      <c r="AD49">
        <f t="shared" si="18"/>
        <v>8.9644468644051187</v>
      </c>
      <c r="AE49">
        <f t="shared" si="19"/>
        <v>-2.2166252221534215</v>
      </c>
    </row>
    <row r="50" spans="1:31">
      <c r="A50" s="26">
        <f t="shared" si="21"/>
        <v>31.980000000000008</v>
      </c>
      <c r="B50" s="25">
        <f t="shared" si="5"/>
        <v>-120.02</v>
      </c>
      <c r="C50" s="25">
        <f t="shared" si="5"/>
        <v>-119.02</v>
      </c>
      <c r="D50" s="25">
        <f t="shared" si="5"/>
        <v>-118.02</v>
      </c>
      <c r="E50" s="25">
        <f t="shared" si="5"/>
        <v>-117.02</v>
      </c>
      <c r="F50" s="25">
        <f t="shared" si="5"/>
        <v>-116.02</v>
      </c>
      <c r="G50" s="25">
        <f t="shared" si="5"/>
        <v>-115.02</v>
      </c>
      <c r="H50" s="25">
        <f t="shared" si="5"/>
        <v>-114.02</v>
      </c>
      <c r="I50" s="25">
        <f t="shared" si="5"/>
        <v>-113.02</v>
      </c>
      <c r="J50" s="25">
        <f t="shared" si="5"/>
        <v>-112.02</v>
      </c>
      <c r="K50" s="25">
        <f t="shared" si="5"/>
        <v>-111.02</v>
      </c>
      <c r="L50" s="25">
        <f t="shared" si="5"/>
        <v>-110.02</v>
      </c>
      <c r="M50" s="25">
        <f t="shared" si="5"/>
        <v>-109.02</v>
      </c>
      <c r="N50" s="25">
        <f t="shared" si="5"/>
        <v>-108.02</v>
      </c>
      <c r="O50" s="25">
        <f t="shared" si="5"/>
        <v>-107.02</v>
      </c>
      <c r="R50">
        <f t="shared" si="6"/>
        <v>-1.868700766342146</v>
      </c>
      <c r="S50">
        <f t="shared" si="7"/>
        <v>-0.53323983334564651</v>
      </c>
      <c r="T50">
        <f t="shared" si="8"/>
        <v>7.5236431727069482</v>
      </c>
      <c r="U50">
        <f t="shared" si="9"/>
        <v>0.10903819252071867</v>
      </c>
      <c r="V50">
        <f t="shared" si="10"/>
        <v>6.7911305651808309</v>
      </c>
      <c r="W50">
        <f t="shared" si="11"/>
        <v>-0.80846854976562277</v>
      </c>
      <c r="X50">
        <f t="shared" si="12"/>
        <v>5.8891611388799845</v>
      </c>
      <c r="Y50">
        <f t="shared" si="13"/>
        <v>4.8311404791906511</v>
      </c>
      <c r="Z50">
        <f t="shared" si="14"/>
        <v>2.6547813930755941</v>
      </c>
      <c r="AA50">
        <f t="shared" si="15"/>
        <v>4.6926886285288925</v>
      </c>
      <c r="AB50">
        <f t="shared" si="16"/>
        <v>-2.5543641443061955</v>
      </c>
      <c r="AC50">
        <f t="shared" si="17"/>
        <v>9.7857211369343329</v>
      </c>
      <c r="AD50">
        <f t="shared" si="18"/>
        <v>8.3752736157882701E-3</v>
      </c>
      <c r="AE50">
        <f t="shared" si="19"/>
        <v>-0.72434822485374095</v>
      </c>
    </row>
    <row r="51" spans="1:31">
      <c r="A51" s="26">
        <f t="shared" si="21"/>
        <v>33.210000000000008</v>
      </c>
      <c r="B51" s="25">
        <f t="shared" si="5"/>
        <v>-118.78999999999999</v>
      </c>
      <c r="C51" s="25">
        <f t="shared" si="5"/>
        <v>-117.78999999999999</v>
      </c>
      <c r="D51" s="25">
        <f t="shared" si="5"/>
        <v>-116.78999999999999</v>
      </c>
      <c r="E51" s="25">
        <f t="shared" si="5"/>
        <v>-115.78999999999999</v>
      </c>
      <c r="F51" s="25">
        <f t="shared" si="5"/>
        <v>-114.78999999999999</v>
      </c>
      <c r="G51" s="25">
        <f t="shared" si="5"/>
        <v>-113.78999999999999</v>
      </c>
      <c r="H51" s="25">
        <f t="shared" si="5"/>
        <v>-112.78999999999999</v>
      </c>
      <c r="I51" s="25">
        <f t="shared" si="5"/>
        <v>-111.78999999999999</v>
      </c>
      <c r="J51" s="25">
        <f t="shared" si="5"/>
        <v>-110.78999999999999</v>
      </c>
      <c r="K51" s="25">
        <f t="shared" si="5"/>
        <v>-109.78999999999999</v>
      </c>
      <c r="L51" s="25">
        <f t="shared" si="5"/>
        <v>-108.78999999999999</v>
      </c>
      <c r="M51" s="25">
        <f t="shared" si="5"/>
        <v>-107.78999999999999</v>
      </c>
      <c r="N51" s="25">
        <f t="shared" si="5"/>
        <v>-106.78999999999999</v>
      </c>
      <c r="O51" s="25">
        <f t="shared" si="5"/>
        <v>-105.78999999999999</v>
      </c>
      <c r="R51">
        <f t="shared" si="6"/>
        <v>-1.6370559300601759</v>
      </c>
      <c r="S51">
        <f t="shared" si="7"/>
        <v>8.613845986926469</v>
      </c>
      <c r="T51">
        <f t="shared" si="8"/>
        <v>-6.2150586302509803E-2</v>
      </c>
      <c r="U51">
        <f t="shared" si="9"/>
        <v>4.6211328811155896</v>
      </c>
      <c r="V51">
        <f t="shared" si="10"/>
        <v>2.8116277313602582</v>
      </c>
      <c r="W51">
        <f t="shared" si="11"/>
        <v>3.1422167342400056</v>
      </c>
      <c r="X51">
        <f t="shared" si="12"/>
        <v>7.0905469224416358</v>
      </c>
      <c r="Y51">
        <f t="shared" si="13"/>
        <v>-0.37734294679710878</v>
      </c>
      <c r="Z51">
        <f t="shared" si="14"/>
        <v>6.932555306678406</v>
      </c>
      <c r="AA51">
        <f t="shared" si="15"/>
        <v>-1.9871800237358817</v>
      </c>
      <c r="AB51">
        <f t="shared" si="16"/>
        <v>6.2293423388610467</v>
      </c>
      <c r="AC51">
        <f t="shared" si="17"/>
        <v>3.884683930760346</v>
      </c>
      <c r="AD51">
        <f t="shared" si="18"/>
        <v>-3.8535210584749215</v>
      </c>
      <c r="AE51">
        <f t="shared" si="19"/>
        <v>0.20231847559552074</v>
      </c>
    </row>
    <row r="52" spans="1:31">
      <c r="A52" s="26">
        <f t="shared" si="21"/>
        <v>34.440000000000005</v>
      </c>
      <c r="B52" s="25">
        <f t="shared" si="5"/>
        <v>-117.56</v>
      </c>
      <c r="C52" s="25">
        <f t="shared" si="5"/>
        <v>-116.56</v>
      </c>
      <c r="D52" s="25">
        <f t="shared" si="5"/>
        <v>-115.56</v>
      </c>
      <c r="E52" s="25">
        <f t="shared" si="5"/>
        <v>-114.56</v>
      </c>
      <c r="F52" s="25">
        <f t="shared" si="5"/>
        <v>-113.56</v>
      </c>
      <c r="G52" s="25">
        <f t="shared" si="5"/>
        <v>-112.56</v>
      </c>
      <c r="H52" s="25">
        <f t="shared" si="5"/>
        <v>-111.56</v>
      </c>
      <c r="I52" s="25">
        <f t="shared" si="5"/>
        <v>-110.56</v>
      </c>
      <c r="J52" s="25">
        <f t="shared" si="5"/>
        <v>-109.56</v>
      </c>
      <c r="K52" s="25">
        <f t="shared" si="5"/>
        <v>-108.56</v>
      </c>
      <c r="L52" s="25">
        <f t="shared" si="5"/>
        <v>-107.56</v>
      </c>
      <c r="M52" s="25">
        <f t="shared" si="5"/>
        <v>-106.56</v>
      </c>
      <c r="N52" s="25">
        <f t="shared" si="5"/>
        <v>-105.56</v>
      </c>
      <c r="O52" s="25">
        <f t="shared" si="5"/>
        <v>-104.56</v>
      </c>
      <c r="R52">
        <f t="shared" si="6"/>
        <v>7.1068137839845802</v>
      </c>
      <c r="S52">
        <f t="shared" si="7"/>
        <v>2.2028517872494713</v>
      </c>
      <c r="T52">
        <f t="shared" si="8"/>
        <v>0.92507266415081113</v>
      </c>
      <c r="U52">
        <f t="shared" si="9"/>
        <v>6.4507662505106236</v>
      </c>
      <c r="V52">
        <f t="shared" si="10"/>
        <v>1.4789277395248894</v>
      </c>
      <c r="W52">
        <f t="shared" si="11"/>
        <v>7.9304280573771777</v>
      </c>
      <c r="X52">
        <f t="shared" si="12"/>
        <v>-1.5281314568663231</v>
      </c>
      <c r="Y52">
        <f t="shared" si="13"/>
        <v>5.9618866057373925</v>
      </c>
      <c r="Z52">
        <f t="shared" si="14"/>
        <v>2.3825510359269466</v>
      </c>
      <c r="AA52">
        <f t="shared" si="15"/>
        <v>0.99820026983288734</v>
      </c>
      <c r="AB52">
        <f t="shared" si="16"/>
        <v>6.013562670146376</v>
      </c>
      <c r="AC52">
        <f t="shared" si="17"/>
        <v>-4.5170412592733999</v>
      </c>
      <c r="AD52">
        <f t="shared" si="18"/>
        <v>0.86066145945499906</v>
      </c>
      <c r="AE52">
        <f t="shared" si="19"/>
        <v>-0.98508570557604225</v>
      </c>
    </row>
    <row r="53" spans="1:31">
      <c r="A53" s="26">
        <f t="shared" si="21"/>
        <v>35.67</v>
      </c>
      <c r="B53" s="25">
        <f t="shared" si="5"/>
        <v>-116.33</v>
      </c>
      <c r="C53" s="25">
        <f t="shared" si="5"/>
        <v>-115.33</v>
      </c>
      <c r="D53" s="25">
        <f t="shared" si="5"/>
        <v>-114.33</v>
      </c>
      <c r="E53" s="25">
        <f t="shared" si="5"/>
        <v>-113.33</v>
      </c>
      <c r="F53" s="25">
        <f t="shared" si="5"/>
        <v>-112.33</v>
      </c>
      <c r="G53" s="25">
        <f t="shared" si="5"/>
        <v>-111.33</v>
      </c>
      <c r="H53" s="25">
        <f t="shared" si="5"/>
        <v>-110.33</v>
      </c>
      <c r="I53" s="25">
        <f t="shared" si="5"/>
        <v>-109.33</v>
      </c>
      <c r="J53" s="25">
        <f t="shared" si="5"/>
        <v>-108.33</v>
      </c>
      <c r="K53" s="25">
        <f t="shared" si="5"/>
        <v>-107.33</v>
      </c>
      <c r="L53" s="25">
        <f t="shared" si="5"/>
        <v>-106.33</v>
      </c>
      <c r="M53" s="25">
        <f t="shared" si="5"/>
        <v>-105.33</v>
      </c>
      <c r="N53" s="25">
        <f t="shared" si="5"/>
        <v>-104.33</v>
      </c>
      <c r="O53" s="25">
        <f t="shared" si="5"/>
        <v>-103.33</v>
      </c>
      <c r="R53">
        <f t="shared" si="6"/>
        <v>5.2811954901824754</v>
      </c>
      <c r="S53">
        <f t="shared" si="7"/>
        <v>-1.7887466551386</v>
      </c>
      <c r="T53">
        <f t="shared" si="8"/>
        <v>7.9550080048519805</v>
      </c>
      <c r="U53">
        <f t="shared" si="9"/>
        <v>1.8689596251504039</v>
      </c>
      <c r="V53">
        <f t="shared" si="10"/>
        <v>6.7326382332800154</v>
      </c>
      <c r="W53">
        <f t="shared" si="11"/>
        <v>3.3993393202369937E-2</v>
      </c>
      <c r="X53">
        <f t="shared" si="12"/>
        <v>2.1625695909712364</v>
      </c>
      <c r="Y53">
        <f t="shared" si="13"/>
        <v>7.6499543471297216</v>
      </c>
      <c r="Z53">
        <f t="shared" si="14"/>
        <v>-2.0950470768166696</v>
      </c>
      <c r="AA53">
        <f t="shared" si="15"/>
        <v>4.623944113669169</v>
      </c>
      <c r="AB53">
        <f t="shared" si="16"/>
        <v>-3.2197046415239314</v>
      </c>
      <c r="AC53">
        <f t="shared" si="17"/>
        <v>1.2451778292146476</v>
      </c>
      <c r="AD53">
        <f t="shared" si="18"/>
        <v>0.27251435927972745</v>
      </c>
      <c r="AE53">
        <f t="shared" si="19"/>
        <v>5.2881607584995685</v>
      </c>
    </row>
    <row r="54" spans="1:31">
      <c r="A54" s="26">
        <f t="shared" si="21"/>
        <v>36.9</v>
      </c>
      <c r="B54" s="25">
        <f t="shared" si="5"/>
        <v>-115.1</v>
      </c>
      <c r="C54" s="25">
        <f t="shared" si="5"/>
        <v>-114.1</v>
      </c>
      <c r="D54" s="25">
        <f t="shared" si="5"/>
        <v>-113.1</v>
      </c>
      <c r="E54" s="25">
        <f t="shared" si="5"/>
        <v>-112.1</v>
      </c>
      <c r="F54" s="25">
        <f t="shared" si="5"/>
        <v>-111.1</v>
      </c>
      <c r="G54" s="25">
        <f t="shared" si="5"/>
        <v>-110.1</v>
      </c>
      <c r="H54" s="25">
        <f t="shared" si="5"/>
        <v>-109.1</v>
      </c>
      <c r="I54" s="25">
        <f t="shared" si="5"/>
        <v>-108.1</v>
      </c>
      <c r="J54" s="25">
        <f t="shared" si="5"/>
        <v>-107.1</v>
      </c>
      <c r="K54" s="25">
        <f t="shared" si="5"/>
        <v>-106.1</v>
      </c>
      <c r="L54" s="25">
        <f t="shared" si="5"/>
        <v>-105.1</v>
      </c>
      <c r="M54" s="25">
        <f t="shared" si="5"/>
        <v>-104.1</v>
      </c>
      <c r="N54" s="25">
        <f t="shared" si="5"/>
        <v>-103.1</v>
      </c>
      <c r="O54" s="25">
        <f t="shared" si="5"/>
        <v>-102.1</v>
      </c>
      <c r="R54">
        <f t="shared" si="6"/>
        <v>-1.6071870505339205</v>
      </c>
      <c r="S54">
        <f t="shared" si="7"/>
        <v>6.7552744791342967</v>
      </c>
      <c r="T54">
        <f t="shared" si="8"/>
        <v>3.940313951786079</v>
      </c>
      <c r="U54">
        <f t="shared" si="9"/>
        <v>3.842792132690116</v>
      </c>
      <c r="V54">
        <f t="shared" si="10"/>
        <v>3.4646940852693349</v>
      </c>
      <c r="W54">
        <f t="shared" si="11"/>
        <v>-1.7728801410268797</v>
      </c>
      <c r="X54">
        <f t="shared" si="12"/>
        <v>10.045303289591308</v>
      </c>
      <c r="Y54">
        <f t="shared" si="13"/>
        <v>-1.1216492571434276</v>
      </c>
      <c r="Z54">
        <f t="shared" si="14"/>
        <v>0.73278746663792438</v>
      </c>
      <c r="AA54">
        <f t="shared" si="15"/>
        <v>-1.4210253158253416</v>
      </c>
      <c r="AB54">
        <f t="shared" si="16"/>
        <v>1.0655351035298601</v>
      </c>
      <c r="AC54">
        <f t="shared" si="17"/>
        <v>3.85174263324057</v>
      </c>
      <c r="AD54">
        <f t="shared" si="18"/>
        <v>-0.27202353274621416</v>
      </c>
      <c r="AE54">
        <f t="shared" si="19"/>
        <v>8.0272064385153854</v>
      </c>
    </row>
    <row r="55" spans="1:31">
      <c r="A55" s="26">
        <f t="shared" si="21"/>
        <v>38.129999999999995</v>
      </c>
      <c r="B55" s="25">
        <f t="shared" si="5"/>
        <v>-113.87</v>
      </c>
      <c r="C55" s="25">
        <f t="shared" si="5"/>
        <v>-112.87</v>
      </c>
      <c r="D55" s="25">
        <f t="shared" si="5"/>
        <v>-111.87</v>
      </c>
      <c r="E55" s="25">
        <f t="shared" si="5"/>
        <v>-110.87</v>
      </c>
      <c r="F55" s="25">
        <f t="shared" si="5"/>
        <v>-109.87</v>
      </c>
      <c r="G55" s="25">
        <f t="shared" si="5"/>
        <v>-108.87</v>
      </c>
      <c r="H55" s="25">
        <f t="shared" si="5"/>
        <v>-107.87</v>
      </c>
      <c r="I55" s="25">
        <f t="shared" si="5"/>
        <v>-106.87</v>
      </c>
      <c r="J55" s="25">
        <f t="shared" si="5"/>
        <v>-105.87</v>
      </c>
      <c r="K55" s="25">
        <f t="shared" si="5"/>
        <v>-104.87</v>
      </c>
      <c r="L55" s="25">
        <f t="shared" si="5"/>
        <v>-103.87</v>
      </c>
      <c r="M55" s="25">
        <f t="shared" si="5"/>
        <v>-102.87</v>
      </c>
      <c r="N55" s="25">
        <f t="shared" si="5"/>
        <v>-101.87</v>
      </c>
      <c r="O55" s="25">
        <f t="shared" si="5"/>
        <v>-100.87</v>
      </c>
      <c r="R55">
        <f t="shared" si="6"/>
        <v>4.061593981170363</v>
      </c>
      <c r="S55">
        <f t="shared" si="7"/>
        <v>6.4094835790476683</v>
      </c>
      <c r="T55">
        <f t="shared" si="8"/>
        <v>0.54319747836013432</v>
      </c>
      <c r="U55">
        <f t="shared" si="9"/>
        <v>6.4581477127115612</v>
      </c>
      <c r="V55">
        <f t="shared" si="10"/>
        <v>-2.6840519731142396</v>
      </c>
      <c r="W55">
        <f t="shared" si="11"/>
        <v>7.8476236477574997</v>
      </c>
      <c r="X55">
        <f t="shared" si="12"/>
        <v>2.5715833652699733</v>
      </c>
      <c r="Y55">
        <f t="shared" si="13"/>
        <v>-3.0141055815896611</v>
      </c>
      <c r="Z55">
        <f t="shared" si="14"/>
        <v>-0.11126766729932314</v>
      </c>
      <c r="AA55">
        <f t="shared" si="15"/>
        <v>0.11497414896250824</v>
      </c>
      <c r="AB55">
        <f t="shared" si="16"/>
        <v>7.972922809463288</v>
      </c>
      <c r="AC55">
        <f t="shared" si="17"/>
        <v>-3.3227887878059095</v>
      </c>
      <c r="AD55">
        <f t="shared" si="18"/>
        <v>4.9421657707893125</v>
      </c>
      <c r="AE55">
        <f t="shared" si="19"/>
        <v>-0.48622682867699174</v>
      </c>
    </row>
    <row r="56" spans="1:31">
      <c r="A56" s="26">
        <f t="shared" si="21"/>
        <v>39.359999999999992</v>
      </c>
      <c r="B56" s="25">
        <f t="shared" si="5"/>
        <v>-112.64000000000001</v>
      </c>
      <c r="C56" s="25">
        <f t="shared" si="5"/>
        <v>-111.64000000000001</v>
      </c>
      <c r="D56" s="25">
        <f t="shared" si="5"/>
        <v>-110.64000000000001</v>
      </c>
      <c r="E56" s="25">
        <f t="shared" si="5"/>
        <v>-109.64000000000001</v>
      </c>
      <c r="F56" s="25">
        <f t="shared" si="5"/>
        <v>-108.64000000000001</v>
      </c>
      <c r="G56" s="25">
        <f t="shared" si="5"/>
        <v>-107.64000000000001</v>
      </c>
      <c r="H56" s="25">
        <f t="shared" si="5"/>
        <v>-106.64000000000001</v>
      </c>
      <c r="I56" s="25">
        <f t="shared" si="5"/>
        <v>-105.64000000000001</v>
      </c>
      <c r="J56" s="25">
        <f t="shared" si="5"/>
        <v>-104.64000000000001</v>
      </c>
      <c r="K56" s="25">
        <f t="shared" si="5"/>
        <v>-103.64000000000001</v>
      </c>
      <c r="L56" s="25">
        <f t="shared" si="5"/>
        <v>-102.64000000000001</v>
      </c>
      <c r="M56" s="25">
        <f t="shared" si="5"/>
        <v>-101.64000000000001</v>
      </c>
      <c r="N56" s="25">
        <f t="shared" si="5"/>
        <v>-100.64000000000001</v>
      </c>
      <c r="O56" s="25">
        <f t="shared" si="5"/>
        <v>-99.640000000000015</v>
      </c>
      <c r="R56">
        <f t="shared" si="6"/>
        <v>7.8565904198115488</v>
      </c>
      <c r="S56">
        <f t="shared" si="7"/>
        <v>-1.4234266416185104</v>
      </c>
      <c r="T56">
        <f t="shared" si="8"/>
        <v>6.6969629306989056</v>
      </c>
      <c r="U56">
        <f t="shared" si="9"/>
        <v>0.56543383215886189</v>
      </c>
      <c r="V56">
        <f t="shared" si="10"/>
        <v>2.7571438704408733</v>
      </c>
      <c r="W56">
        <f t="shared" si="11"/>
        <v>5.6397864316925723</v>
      </c>
      <c r="X56">
        <f t="shared" si="12"/>
        <v>-4.5697159350740995</v>
      </c>
      <c r="Y56">
        <f t="shared" si="13"/>
        <v>0.66166232740980924</v>
      </c>
      <c r="Z56">
        <f t="shared" si="14"/>
        <v>-0.89646304849015479</v>
      </c>
      <c r="AA56">
        <f t="shared" si="15"/>
        <v>9.6213290416452928</v>
      </c>
      <c r="AB56">
        <f t="shared" si="16"/>
        <v>-1.4457142267413281</v>
      </c>
      <c r="AC56">
        <f t="shared" si="17"/>
        <v>-1.8946137263036453</v>
      </c>
      <c r="AD56">
        <f t="shared" si="18"/>
        <v>4.9750510438430995</v>
      </c>
      <c r="AE56">
        <f t="shared" si="19"/>
        <v>-0.88789753032531893</v>
      </c>
    </row>
    <row r="57" spans="1:31">
      <c r="A57" s="26">
        <f t="shared" si="21"/>
        <v>40.589999999999989</v>
      </c>
      <c r="B57" s="25">
        <f t="shared" si="5"/>
        <v>-111.41000000000001</v>
      </c>
      <c r="C57" s="25">
        <f t="shared" si="5"/>
        <v>-110.41000000000001</v>
      </c>
      <c r="D57" s="25">
        <f t="shared" ref="C57:O60" si="22">$B$15+$A57+D$23</f>
        <v>-109.41000000000001</v>
      </c>
      <c r="E57" s="25">
        <f t="shared" si="22"/>
        <v>-108.41000000000001</v>
      </c>
      <c r="F57" s="25">
        <f t="shared" si="22"/>
        <v>-107.41000000000001</v>
      </c>
      <c r="G57" s="25">
        <f t="shared" si="22"/>
        <v>-106.41000000000001</v>
      </c>
      <c r="H57" s="25">
        <f t="shared" si="22"/>
        <v>-105.41000000000001</v>
      </c>
      <c r="I57" s="25">
        <f t="shared" si="22"/>
        <v>-104.41000000000001</v>
      </c>
      <c r="J57" s="25">
        <f t="shared" si="22"/>
        <v>-103.41000000000001</v>
      </c>
      <c r="K57" s="25">
        <f t="shared" si="22"/>
        <v>-102.41000000000001</v>
      </c>
      <c r="L57" s="25">
        <f t="shared" si="22"/>
        <v>-101.41000000000001</v>
      </c>
      <c r="M57" s="25">
        <f t="shared" si="22"/>
        <v>-100.41000000000001</v>
      </c>
      <c r="N57" s="25">
        <f t="shared" si="22"/>
        <v>-99.410000000000011</v>
      </c>
      <c r="O57" s="25">
        <f t="shared" si="22"/>
        <v>-98.410000000000011</v>
      </c>
      <c r="R57">
        <f t="shared" si="6"/>
        <v>-0.8031186441455378</v>
      </c>
      <c r="S57">
        <f t="shared" si="7"/>
        <v>3.6716619288604133</v>
      </c>
      <c r="T57">
        <f t="shared" si="8"/>
        <v>5.9678179503838553</v>
      </c>
      <c r="U57">
        <f t="shared" si="9"/>
        <v>-1.4489004047580414</v>
      </c>
      <c r="V57">
        <f t="shared" si="10"/>
        <v>5.4974563052912409</v>
      </c>
      <c r="W57">
        <f t="shared" si="11"/>
        <v>-3.8043778057982913</v>
      </c>
      <c r="X57">
        <f t="shared" si="12"/>
        <v>1.1531703713014068</v>
      </c>
      <c r="Y57">
        <f t="shared" si="13"/>
        <v>-0.4510729046946893</v>
      </c>
      <c r="Z57">
        <f t="shared" si="14"/>
        <v>7.0273753083841131</v>
      </c>
      <c r="AA57">
        <f t="shared" si="15"/>
        <v>3.7683899773053375</v>
      </c>
      <c r="AB57">
        <f t="shared" si="16"/>
        <v>-7.5023298437050219</v>
      </c>
      <c r="AC57">
        <f t="shared" si="17"/>
        <v>6.1312889826306467</v>
      </c>
      <c r="AD57">
        <f t="shared" si="18"/>
        <v>2.8997968150213396</v>
      </c>
      <c r="AE57">
        <f t="shared" si="19"/>
        <v>7.8607767237578168</v>
      </c>
    </row>
    <row r="58" spans="1:31">
      <c r="A58" s="26">
        <f t="shared" si="21"/>
        <v>41.819999999999986</v>
      </c>
      <c r="B58" s="25">
        <f t="shared" ref="B58:B60" si="23">$B$15+$A58+B$23</f>
        <v>-110.18</v>
      </c>
      <c r="C58" s="25">
        <f t="shared" si="22"/>
        <v>-109.18</v>
      </c>
      <c r="D58" s="25">
        <f t="shared" si="22"/>
        <v>-108.18</v>
      </c>
      <c r="E58" s="25">
        <f t="shared" si="22"/>
        <v>-107.18</v>
      </c>
      <c r="F58" s="25">
        <f t="shared" si="22"/>
        <v>-106.18</v>
      </c>
      <c r="G58" s="25">
        <f t="shared" si="22"/>
        <v>-105.18</v>
      </c>
      <c r="H58" s="25">
        <f t="shared" si="22"/>
        <v>-104.18</v>
      </c>
      <c r="I58" s="25">
        <f t="shared" si="22"/>
        <v>-103.18</v>
      </c>
      <c r="J58" s="25">
        <f t="shared" si="22"/>
        <v>-102.18</v>
      </c>
      <c r="K58" s="25">
        <f t="shared" si="22"/>
        <v>-101.18</v>
      </c>
      <c r="L58" s="25">
        <f t="shared" si="22"/>
        <v>-100.18</v>
      </c>
      <c r="M58" s="25">
        <f t="shared" si="22"/>
        <v>-99.18</v>
      </c>
      <c r="N58" s="25">
        <f t="shared" si="22"/>
        <v>-98.18</v>
      </c>
      <c r="O58" s="25">
        <f t="shared" si="22"/>
        <v>-97.18</v>
      </c>
      <c r="R58">
        <f t="shared" si="6"/>
        <v>-0.60580937088759557</v>
      </c>
      <c r="S58">
        <f t="shared" si="7"/>
        <v>9.715291597990241</v>
      </c>
      <c r="T58">
        <f t="shared" si="8"/>
        <v>-1.9029709960616485</v>
      </c>
      <c r="U58">
        <f t="shared" si="9"/>
        <v>2.2139679086089856</v>
      </c>
      <c r="V58">
        <f t="shared" si="10"/>
        <v>-2.0204492171996038</v>
      </c>
      <c r="W58">
        <f t="shared" si="11"/>
        <v>1.2177314792418088</v>
      </c>
      <c r="X58">
        <f t="shared" si="12"/>
        <v>2.4097743055629479</v>
      </c>
      <c r="Y58">
        <f t="shared" si="13"/>
        <v>1.5878105198125629</v>
      </c>
      <c r="Z58">
        <f t="shared" si="14"/>
        <v>7.7438129377502172</v>
      </c>
      <c r="AA58">
        <f t="shared" si="15"/>
        <v>-7.7704128886899273</v>
      </c>
      <c r="AB58">
        <f t="shared" si="16"/>
        <v>3.0835822110737405</v>
      </c>
      <c r="AC58">
        <f t="shared" si="17"/>
        <v>7.1367852953613227</v>
      </c>
      <c r="AD58">
        <f t="shared" si="18"/>
        <v>7.5223413393788254</v>
      </c>
      <c r="AE58">
        <f t="shared" si="19"/>
        <v>3.8377067507327167</v>
      </c>
    </row>
    <row r="59" spans="1:31">
      <c r="A59" s="26">
        <f t="shared" si="21"/>
        <v>43.049999999999983</v>
      </c>
      <c r="B59" s="25">
        <f t="shared" si="23"/>
        <v>-108.95000000000002</v>
      </c>
      <c r="C59" s="25">
        <f t="shared" si="22"/>
        <v>-107.95000000000002</v>
      </c>
      <c r="D59" s="25">
        <f t="shared" si="22"/>
        <v>-106.95000000000002</v>
      </c>
      <c r="E59" s="25">
        <f t="shared" si="22"/>
        <v>-105.95000000000002</v>
      </c>
      <c r="F59" s="25">
        <f t="shared" si="22"/>
        <v>-104.95000000000002</v>
      </c>
      <c r="G59" s="25">
        <f t="shared" si="22"/>
        <v>-103.95000000000002</v>
      </c>
      <c r="H59" s="25">
        <f t="shared" si="22"/>
        <v>-102.95000000000002</v>
      </c>
      <c r="I59" s="25">
        <f t="shared" si="22"/>
        <v>-101.95000000000002</v>
      </c>
      <c r="J59" s="25">
        <f t="shared" si="22"/>
        <v>-100.95000000000002</v>
      </c>
      <c r="K59" s="25">
        <f t="shared" si="22"/>
        <v>-99.950000000000017</v>
      </c>
      <c r="L59" s="25">
        <f t="shared" si="22"/>
        <v>-98.950000000000017</v>
      </c>
      <c r="M59" s="25">
        <f t="shared" si="22"/>
        <v>-97.950000000000017</v>
      </c>
      <c r="N59" s="25">
        <f t="shared" si="22"/>
        <v>-96.950000000000017</v>
      </c>
      <c r="O59" s="25">
        <f t="shared" si="22"/>
        <v>-95.950000000000017</v>
      </c>
      <c r="R59">
        <f t="shared" si="6"/>
        <v>9.0953389984822088</v>
      </c>
      <c r="S59">
        <f t="shared" si="7"/>
        <v>1.1749477071798466</v>
      </c>
      <c r="T59">
        <f t="shared" si="8"/>
        <v>-1.8901445646059103</v>
      </c>
      <c r="U59">
        <f t="shared" si="9"/>
        <v>-0.49254447011000391</v>
      </c>
      <c r="V59">
        <f t="shared" si="10"/>
        <v>0.51313703547454237</v>
      </c>
      <c r="W59">
        <f t="shared" si="11"/>
        <v>6.6650067510233129</v>
      </c>
      <c r="X59">
        <f t="shared" si="12"/>
        <v>-2.7711853407265692</v>
      </c>
      <c r="Y59">
        <f t="shared" si="13"/>
        <v>6.6304134120906024</v>
      </c>
      <c r="Z59">
        <f t="shared" si="14"/>
        <v>-2.7737232939743017</v>
      </c>
      <c r="AA59">
        <f t="shared" si="15"/>
        <v>-0.68619258060371857</v>
      </c>
      <c r="AB59">
        <f t="shared" si="16"/>
        <v>9.313525451883141</v>
      </c>
      <c r="AC59">
        <f t="shared" si="17"/>
        <v>7.1782406867465109</v>
      </c>
      <c r="AD59">
        <f t="shared" si="18"/>
        <v>5.8271341943518067</v>
      </c>
      <c r="AE59">
        <f t="shared" si="19"/>
        <v>-3.3705020873179601</v>
      </c>
    </row>
    <row r="60" spans="1:31">
      <c r="A60" s="26">
        <f t="shared" si="21"/>
        <v>44.27999999999998</v>
      </c>
      <c r="B60" s="72">
        <f t="shared" si="23"/>
        <v>-107.72000000000003</v>
      </c>
      <c r="C60" s="25">
        <f t="shared" si="22"/>
        <v>-106.72000000000003</v>
      </c>
      <c r="D60" s="25">
        <f t="shared" si="22"/>
        <v>-105.72000000000003</v>
      </c>
      <c r="E60" s="25">
        <f t="shared" si="22"/>
        <v>-104.72000000000003</v>
      </c>
      <c r="F60" s="25">
        <f t="shared" si="22"/>
        <v>-103.72000000000003</v>
      </c>
      <c r="G60" s="25">
        <f t="shared" si="22"/>
        <v>-102.72000000000003</v>
      </c>
      <c r="H60" s="25">
        <f t="shared" si="22"/>
        <v>-101.72000000000003</v>
      </c>
      <c r="I60" s="25">
        <f t="shared" si="22"/>
        <v>-100.72000000000003</v>
      </c>
      <c r="J60" s="25">
        <f t="shared" si="22"/>
        <v>-99.720000000000027</v>
      </c>
      <c r="K60" s="25">
        <f t="shared" si="22"/>
        <v>-98.720000000000027</v>
      </c>
      <c r="L60" s="25">
        <f t="shared" si="22"/>
        <v>-97.720000000000027</v>
      </c>
      <c r="M60" s="25">
        <f t="shared" si="22"/>
        <v>-96.720000000000027</v>
      </c>
      <c r="N60" s="25">
        <f t="shared" si="22"/>
        <v>-95.720000000000027</v>
      </c>
      <c r="O60" s="25">
        <f t="shared" si="22"/>
        <v>-94.720000000000027</v>
      </c>
      <c r="R60" s="72">
        <f t="shared" si="6"/>
        <v>4.8509807034777719</v>
      </c>
      <c r="S60">
        <f t="shared" si="7"/>
        <v>-4.3276391546363957</v>
      </c>
      <c r="T60">
        <f t="shared" si="8"/>
        <v>0.43348597932734423</v>
      </c>
      <c r="U60">
        <f t="shared" si="9"/>
        <v>-0.62680777082693062</v>
      </c>
      <c r="V60">
        <f t="shared" si="10"/>
        <v>9.4949592472011926</v>
      </c>
      <c r="W60">
        <f t="shared" si="11"/>
        <v>-2.6472695004387945</v>
      </c>
      <c r="X60">
        <f t="shared" si="12"/>
        <v>0.62436188032524376</v>
      </c>
      <c r="Y60">
        <f t="shared" si="13"/>
        <v>3.4366402427512037</v>
      </c>
      <c r="Z60">
        <f t="shared" si="14"/>
        <v>-1.5360469097573399</v>
      </c>
      <c r="AA60">
        <f t="shared" si="15"/>
        <v>9.1438698752317435</v>
      </c>
      <c r="AB60">
        <f t="shared" si="16"/>
        <v>5.9593940349880619</v>
      </c>
      <c r="AC60">
        <f t="shared" si="17"/>
        <v>7.8967957665648623</v>
      </c>
      <c r="AD60">
        <f t="shared" si="18"/>
        <v>-3.7218902960974196</v>
      </c>
      <c r="AE60">
        <f t="shared" si="19"/>
        <v>6.6309224332880934</v>
      </c>
    </row>
  </sheetData>
  <mergeCells count="4">
    <mergeCell ref="B22:O22"/>
    <mergeCell ref="R22:AE22"/>
    <mergeCell ref="D15:H17"/>
    <mergeCell ref="D1:H14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FAS Grado 1</vt:lpstr>
      <vt:lpstr>FAS Grado 2</vt:lpstr>
      <vt:lpstr>FAS Grado 3</vt:lpstr>
      <vt:lpstr>FAS Grado 7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Wojtiuk WW</dc:creator>
  <cp:lastModifiedBy>CONECTIA BA</cp:lastModifiedBy>
  <dcterms:created xsi:type="dcterms:W3CDTF">2025-01-28T22:24:08Z</dcterms:created>
  <dcterms:modified xsi:type="dcterms:W3CDTF">2025-08-24T21:06:03Z</dcterms:modified>
</cp:coreProperties>
</file>